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120" yWindow="45" windowWidth="15315" windowHeight="10005"/>
  </bookViews>
  <sheets>
    <sheet name="Scheduling-Burn down" sheetId="1" r:id="rId1"/>
    <sheet name="graph" sheetId="4" r:id="rId2"/>
    <sheet name="Product A - v8.5.1" sheetId="3" r:id="rId3"/>
    <sheet name="Sheet1" sheetId="2" r:id="rId4"/>
  </sheets>
  <functionGroups builtInGroupCount="17"/>
  <definedNames>
    <definedName name="_xlnm.Print_Area" localSheetId="2">'Product A - v8.5.1'!$A$1:$N$78</definedName>
  </definedNames>
  <calcPr calcId="145621"/>
</workbook>
</file>

<file path=xl/calcChain.xml><?xml version="1.0" encoding="utf-8"?>
<calcChain xmlns="http://schemas.openxmlformats.org/spreadsheetml/2006/main">
  <c r="I36" i="3" l="1"/>
  <c r="H36" i="3"/>
  <c r="G36" i="3"/>
  <c r="F36" i="3"/>
  <c r="E36" i="3"/>
  <c r="C35" i="3"/>
  <c r="C34" i="3"/>
  <c r="C33" i="3"/>
  <c r="I20" i="3"/>
  <c r="I21" i="3" s="1"/>
  <c r="F20" i="3"/>
  <c r="F25" i="3" s="1"/>
  <c r="C36" i="3" l="1"/>
  <c r="F27" i="3" s="1"/>
  <c r="F28" i="3" s="1"/>
  <c r="F29" i="3" s="1"/>
  <c r="F26" i="3"/>
  <c r="F21" i="3"/>
  <c r="I20" i="1"/>
  <c r="I21" i="1" s="1"/>
  <c r="F36" i="1"/>
  <c r="G36" i="1"/>
  <c r="H36" i="1"/>
  <c r="I36" i="1"/>
  <c r="E36" i="1"/>
  <c r="C34" i="1"/>
  <c r="C35" i="1"/>
  <c r="C33" i="1"/>
  <c r="F20" i="1" l="1"/>
  <c r="F25" i="1" s="1"/>
  <c r="C36" i="1"/>
  <c r="F27" i="1" s="1"/>
  <c r="F21" i="1" l="1"/>
  <c r="F28" i="1"/>
  <c r="F29" i="1" s="1"/>
  <c r="F26" i="1"/>
</calcChain>
</file>

<file path=xl/sharedStrings.xml><?xml version="1.0" encoding="utf-8"?>
<sst xmlns="http://schemas.openxmlformats.org/spreadsheetml/2006/main" count="206" uniqueCount="67">
  <si>
    <t xml:space="preserve">		Id</t>
  </si>
  <si>
    <t>Assigned To</t>
  </si>
  <si>
    <t>Priority</t>
  </si>
  <si>
    <t>immediate</t>
  </si>
  <si>
    <t>urgent</t>
  </si>
  <si>
    <t>high</t>
  </si>
  <si>
    <t>normal</t>
  </si>
  <si>
    <t>low</t>
  </si>
  <si>
    <t>Hours</t>
  </si>
  <si>
    <t>Hrs Available/wk</t>
  </si>
  <si>
    <t>Weeks to complete</t>
  </si>
  <si>
    <t>Work Days to complete</t>
  </si>
  <si>
    <t>Expected Start</t>
  </si>
  <si>
    <t>Expected Finish</t>
  </si>
  <si>
    <t>Staff on this version;</t>
  </si>
  <si>
    <t>Dev A</t>
  </si>
  <si>
    <t>Dev B</t>
  </si>
  <si>
    <t>Dev C</t>
  </si>
  <si>
    <t>Expected Completion</t>
  </si>
  <si>
    <t>Total Effort Hours</t>
  </si>
  <si>
    <t>Total Effort Man Days</t>
  </si>
  <si>
    <t>Expected - Hours</t>
  </si>
  <si>
    <t>Expected - Man days</t>
  </si>
  <si>
    <t>Can Start on;</t>
  </si>
  <si>
    <t>Man Hrs/week</t>
  </si>
  <si>
    <t>Mon</t>
  </si>
  <si>
    <t>Tue</t>
  </si>
  <si>
    <t>Wed</t>
  </si>
  <si>
    <t>Thu</t>
  </si>
  <si>
    <t>Fri</t>
  </si>
  <si>
    <t>Hours/Week</t>
  </si>
  <si>
    <t>How many hours do they work each day?</t>
  </si>
  <si>
    <t>Day Start</t>
  </si>
  <si>
    <t>Day end</t>
  </si>
  <si>
    <t>Actual Start</t>
  </si>
  <si>
    <t>Actual Finish</t>
  </si>
  <si>
    <t>Expected</t>
  </si>
  <si>
    <t>Actual - Hours</t>
  </si>
  <si>
    <t>Actual - Man days</t>
  </si>
  <si>
    <t>Actual Completion</t>
  </si>
  <si>
    <t>Actual</t>
  </si>
  <si>
    <t>(last actual finish date)</t>
  </si>
  <si>
    <t>Project/Version</t>
  </si>
  <si>
    <t>Start date</t>
  </si>
  <si>
    <t>Key dates</t>
  </si>
  <si>
    <t>Product:</t>
  </si>
  <si>
    <t>Version:</t>
  </si>
  <si>
    <t>Product A</t>
  </si>
  <si>
    <t>Productivity factor</t>
  </si>
  <si>
    <t>Task Summary</t>
  </si>
  <si>
    <t>Description A</t>
  </si>
  <si>
    <t>Description B</t>
  </si>
  <si>
    <t>Description C</t>
  </si>
  <si>
    <t xml:space="preserve">etc </t>
  </si>
  <si>
    <t>aqef</t>
  </si>
  <si>
    <t>asdv</t>
  </si>
  <si>
    <t>dfv</t>
  </si>
  <si>
    <t>dafv</t>
  </si>
  <si>
    <t>asdfv</t>
  </si>
  <si>
    <t>sadfv</t>
  </si>
  <si>
    <t>sdfv</t>
  </si>
  <si>
    <t>i8,kmum</t>
  </si>
  <si>
    <t>yumjyu</t>
  </si>
  <si>
    <t>Effort Required and Available;</t>
  </si>
  <si>
    <t>v8.5.1</t>
  </si>
  <si>
    <t># Issues</t>
  </si>
  <si>
    <t>Total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</si>
</sst>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1409]dddd\,\ d\ mmmm\ yyyy;@"/>
    <numFmt numFmtId="166" formatCode="[$-1409]h:mm:ss\ AM/PM;@"/>
    <numFmt numFmtId="167" formatCode="d/mm/yyyy;@"/>
    <numFmt numFmtId="168" formatCode="dd\.mm\.yyyy;@"/>
    <numFmt numFmtId="169" formatCode="[$-409]mmmm\ d\,\ yyyy;@"/>
    <numFmt numFmtId="170" formatCode="ddd\ dd\-mmm"/>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4"/>
      <color rgb="FFFF0000"/>
      <name val="Calibri"/>
      <family val="2"/>
      <scheme val="minor"/>
    </font>
    <font>
      <b/>
      <sz val="18"/>
      <color rgb="FFFF0000"/>
      <name val="Calibri"/>
      <family val="2"/>
      <scheme val="minor"/>
    </font>
    <font>
      <b/>
      <sz val="14"/>
      <color theme="1"/>
      <name val="Calibri"/>
      <family val="2"/>
      <scheme val="minor"/>
    </font>
    <font>
      <b/>
      <sz val="11"/>
      <name val="Calibri"/>
      <family val="2"/>
      <scheme val="minor"/>
    </font>
    <font>
      <sz val="14"/>
      <color theme="1"/>
      <name val="Calibri"/>
      <family val="2"/>
      <scheme val="minor"/>
    </font>
    <font>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9">
    <xf numFmtId="0" fontId="0" fillId="0" borderId="0" xfId="0"/>
    <xf numFmtId="0" fontId="0" fillId="0" borderId="0" xfId="0" applyFont="1"/>
    <xf numFmtId="1" fontId="0" fillId="0" borderId="0" xfId="0" applyNumberFormat="1" applyFont="1"/>
    <xf numFmtId="0" fontId="16" fillId="0" borderId="0" xfId="0" applyFont="1"/>
    <xf numFmtId="0" fontId="0" fillId="0" borderId="0" xfId="0" applyFill="1"/>
    <xf numFmtId="164" fontId="16" fillId="0" borderId="0" xfId="0" applyNumberFormat="1" applyFont="1"/>
    <xf numFmtId="1" fontId="16" fillId="0" borderId="0" xfId="0" applyNumberFormat="1" applyFont="1"/>
    <xf numFmtId="0" fontId="0" fillId="33" borderId="0" xfId="0" applyFill="1"/>
    <xf numFmtId="9" fontId="0" fillId="33" borderId="0" xfId="1" applyFont="1" applyFill="1"/>
    <xf numFmtId="16" fontId="0" fillId="33" borderId="0" xfId="0" applyNumberFormat="1" applyFill="1"/>
    <xf numFmtId="0" fontId="0" fillId="0" borderId="0" xfId="0" applyAlignment="1">
      <alignment horizontal="left"/>
    </xf>
    <xf numFmtId="165" fontId="0" fillId="34" borderId="0" xfId="0" applyNumberFormat="1" applyFill="1"/>
    <xf numFmtId="0" fontId="18" fillId="0" borderId="0" xfId="0" applyFont="1"/>
    <xf numFmtId="0" fontId="19" fillId="0" borderId="0" xfId="0" applyFont="1"/>
    <xf numFmtId="166" fontId="0" fillId="33" borderId="0" xfId="0" applyNumberFormat="1" applyFill="1"/>
    <xf numFmtId="166" fontId="0" fillId="34" borderId="0" xfId="0" applyNumberFormat="1" applyFill="1"/>
    <xf numFmtId="0" fontId="20" fillId="0" borderId="0" xfId="0" applyFont="1"/>
    <xf numFmtId="0" fontId="21" fillId="0" borderId="0" xfId="0" applyFont="1"/>
    <xf numFmtId="0" fontId="16" fillId="0" borderId="0" xfId="0" applyFont="1" applyAlignment="1"/>
    <xf numFmtId="0" fontId="16" fillId="0" borderId="0" xfId="0" applyFont="1" applyAlignment="1">
      <alignment horizontal="center"/>
    </xf>
    <xf numFmtId="0" fontId="18" fillId="0" borderId="0" xfId="0" applyFont="1" applyAlignment="1">
      <alignment horizontal="center"/>
    </xf>
    <xf numFmtId="165" fontId="0" fillId="35" borderId="0" xfId="0" applyNumberFormat="1" applyFill="1"/>
    <xf numFmtId="43" fontId="0" fillId="0" borderId="0" xfId="43" applyFont="1"/>
    <xf numFmtId="0" fontId="23" fillId="0" borderId="0" xfId="0" applyFont="1"/>
    <xf numFmtId="0" fontId="24" fillId="0" borderId="0" xfId="0" applyFont="1"/>
    <xf numFmtId="165" fontId="0" fillId="33" borderId="0" xfId="0" applyNumberFormat="1" applyFill="1"/>
    <xf numFmtId="167" fontId="0" fillId="34" borderId="0" xfId="0" applyNumberFormat="1" applyFill="1"/>
    <xf numFmtId="19" fontId="0" fillId="0" borderId="0" xfId="0" applyNumberFormat="1"/>
    <xf numFmtId="14" fontId="0" fillId="0" borderId="0" xfId="0" applyNumberFormat="1"/>
    <xf numFmtId="2" fontId="0" fillId="34" borderId="0" xfId="0" applyNumberFormat="1" applyFill="1"/>
    <xf numFmtId="168" fontId="0" fillId="0" borderId="0" xfId="0" applyNumberFormat="1"/>
    <xf numFmtId="168" fontId="0" fillId="35" borderId="0" xfId="0" applyNumberFormat="1" applyFill="1"/>
    <xf numFmtId="169" fontId="0" fillId="0" borderId="0" xfId="0" applyNumberFormat="1"/>
    <xf numFmtId="14" fontId="0" fillId="0" borderId="0" xfId="0" applyNumberFormat="1" applyAlignment="1">
      <alignment horizontal="center"/>
    </xf>
    <xf numFmtId="0"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14" fontId="16" fillId="0" borderId="0" xfId="0" applyNumberFormat="1" applyFont="1" applyAlignment="1">
      <alignment horizontal="center"/>
    </xf>
    <xf numFmtId="0" fontId="22" fillId="0" borderId="0" xfId="0" applyFont="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3.0555555555555555E-2"/>
          <c:y val="5.0925925925925923E-2"/>
          <c:w val="0.79363976377952761"/>
          <c:h val="0.89814814814814814"/>
        </c:manualLayout>
      </c:layout>
      <c:lineChart>
        <c:grouping val="standard"/>
        <c:varyColors val="0"/>
        <c:ser>
          <c:idx val="0"/>
          <c:order val="0"/>
          <c:tx>
            <c:v>Expected Finish</c:v>
          </c:tx>
          <c:marker>
            <c:symbol val="none"/>
          </c:marker>
          <c:cat>
            <c:strRef>
              <c:f>'Scheduling-Burn down'!$V$3:$V$12</c:f>
              <c:strCache>
                <c:ptCount val="10"/>
                <c:pt idx="0">
                  <c:v>Total Issues</c:v>
                </c:pt>
                <c:pt idx="1">
                  <c:v>Mon 20-Feb</c:v>
                </c:pt>
                <c:pt idx="2">
                  <c:v>Wed 22-Feb</c:v>
                </c:pt>
                <c:pt idx="3">
                  <c:v>Mon 27-Feb</c:v>
                </c:pt>
                <c:pt idx="4">
                  <c:v>Tue 28-Feb</c:v>
                </c:pt>
                <c:pt idx="5">
                  <c:v>Wed 29-Feb</c:v>
                </c:pt>
                <c:pt idx="6">
                  <c:v>Fri 02-Mar</c:v>
                </c:pt>
                <c:pt idx="7">
                  <c:v>Mon 05-Mar</c:v>
                </c:pt>
                <c:pt idx="8">
                  <c:v>Tue 06-Mar</c:v>
                </c:pt>
                <c:pt idx="9">
                  <c:v>Wed 07-Mar</c:v>
                </c:pt>
              </c:strCache>
            </c:strRef>
          </c:cat>
          <c:val>
            <c:numRef>
              <c:f>'Scheduling-Burn down'!$W$3:$W$12</c:f>
              <c:numCache>
                <c:formatCode>General</c:formatCode>
                <c:ptCount val="10"/>
                <c:pt idx="0">
                  <c:v>16</c:v>
                </c:pt>
                <c:pt idx="1">
                  <c:v>15</c:v>
                </c:pt>
                <c:pt idx="2">
                  <c:v>14</c:v>
                </c:pt>
                <c:pt idx="3">
                  <c:v>11</c:v>
                </c:pt>
                <c:pt idx="4">
                  <c:v>6</c:v>
                </c:pt>
                <c:pt idx="5">
                  <c:v>4</c:v>
                </c:pt>
                <c:pt idx="6">
                  <c:v>3</c:v>
                </c:pt>
                <c:pt idx="7">
                  <c:v>2</c:v>
                </c:pt>
                <c:pt idx="8">
                  <c:v>1</c:v>
                </c:pt>
                <c:pt idx="9">
                  <c:v>0</c:v>
                </c:pt>
              </c:numCache>
            </c:numRef>
          </c:val>
          <c:smooth val="0"/>
        </c:ser>
        <c:ser>
          <c:idx val="1"/>
          <c:order val="1"/>
          <c:tx>
            <c:v>Actual Finish</c:v>
          </c:tx>
          <c:marker>
            <c:symbol val="none"/>
          </c:marker>
          <c:cat>
            <c:strRef>
              <c:f>'Scheduling-Burn down'!$V$3:$V$12</c:f>
              <c:strCache>
                <c:ptCount val="10"/>
                <c:pt idx="0">
                  <c:v>Total Issues</c:v>
                </c:pt>
                <c:pt idx="1">
                  <c:v>Mon 20-Feb</c:v>
                </c:pt>
                <c:pt idx="2">
                  <c:v>Wed 22-Feb</c:v>
                </c:pt>
                <c:pt idx="3">
                  <c:v>Mon 27-Feb</c:v>
                </c:pt>
                <c:pt idx="4">
                  <c:v>Tue 28-Feb</c:v>
                </c:pt>
                <c:pt idx="5">
                  <c:v>Wed 29-Feb</c:v>
                </c:pt>
                <c:pt idx="6">
                  <c:v>Fri 02-Mar</c:v>
                </c:pt>
                <c:pt idx="7">
                  <c:v>Mon 05-Mar</c:v>
                </c:pt>
                <c:pt idx="8">
                  <c:v>Tue 06-Mar</c:v>
                </c:pt>
                <c:pt idx="9">
                  <c:v>Wed 07-Mar</c:v>
                </c:pt>
              </c:strCache>
            </c:strRef>
          </c:cat>
          <c:val>
            <c:numRef>
              <c:f>'Scheduling-Burn down'!$Y$3:$Y$9</c:f>
              <c:numCache>
                <c:formatCode>General</c:formatCode>
                <c:ptCount val="7"/>
                <c:pt idx="0">
                  <c:v>16</c:v>
                </c:pt>
                <c:pt idx="1">
                  <c:v>15</c:v>
                </c:pt>
                <c:pt idx="2">
                  <c:v>13</c:v>
                </c:pt>
                <c:pt idx="3">
                  <c:v>8</c:v>
                </c:pt>
                <c:pt idx="4">
                  <c:v>3</c:v>
                </c:pt>
                <c:pt idx="5">
                  <c:v>2</c:v>
                </c:pt>
                <c:pt idx="6">
                  <c:v>0</c:v>
                </c:pt>
              </c:numCache>
            </c:numRef>
          </c:val>
          <c:smooth val="0"/>
        </c:ser>
        <c:dLbls>
          <c:showLegendKey val="0"/>
          <c:showVal val="0"/>
          <c:showCatName val="0"/>
          <c:showSerName val="0"/>
          <c:showPercent val="0"/>
          <c:showBubbleSize val="0"/>
        </c:dLbls>
        <c:marker val="1"/>
        <c:smooth val="0"/>
        <c:axId val="61778944"/>
        <c:axId val="61788928"/>
      </c:lineChart>
      <c:catAx>
        <c:axId val="61778944"/>
        <c:scaling>
          <c:orientation val="minMax"/>
        </c:scaling>
        <c:delete val="0"/>
        <c:axPos val="b"/>
        <c:majorTickMark val="out"/>
        <c:minorTickMark val="none"/>
        <c:tickLblPos val="nextTo"/>
        <c:crossAx val="61788928"/>
        <c:crosses val="autoZero"/>
        <c:auto val="1"/>
        <c:lblAlgn val="ctr"/>
        <c:lblOffset val="100"/>
        <c:noMultiLvlLbl val="0"/>
      </c:catAx>
      <c:valAx>
        <c:axId val="61788928"/>
        <c:scaling>
          <c:orientation val="minMax"/>
        </c:scaling>
        <c:delete val="0"/>
        <c:axPos val="l"/>
        <c:majorGridlines/>
        <c:numFmt formatCode="General" sourceLinked="1"/>
        <c:majorTickMark val="out"/>
        <c:minorTickMark val="none"/>
        <c:tickLblPos val="nextTo"/>
        <c:crossAx val="617789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NZ"/>
            </a:pPr>
            <a:r>
              <a:rPr lang="en-NZ"/>
              <a:t>Expected</a:t>
            </a:r>
            <a:r>
              <a:rPr lang="en-NZ" baseline="0"/>
              <a:t> vs Actual Finish Dates</a:t>
            </a:r>
            <a:endParaRPr lang="en-NZ"/>
          </a:p>
        </c:rich>
      </c:tx>
      <c:layout/>
      <c:overlay val="0"/>
    </c:title>
    <c:autoTitleDeleted val="0"/>
    <c:plotArea>
      <c:layout/>
      <c:lineChart>
        <c:grouping val="standard"/>
        <c:varyColors val="0"/>
        <c:ser>
          <c:idx val="0"/>
          <c:order val="0"/>
          <c:tx>
            <c:strRef>
              <c:f>'Scheduling-Burn down'!$V$2</c:f>
              <c:strCache>
                <c:ptCount val="1"/>
                <c:pt idx="0">
                  <c:v>Expected</c:v>
                </c:pt>
              </c:strCache>
            </c:strRef>
          </c:tx>
          <c:trendline>
            <c:name>Trend - Expected Completion</c:name>
            <c:spPr>
              <a:ln w="25400">
                <a:solidFill>
                  <a:srgbClr val="7030A0"/>
                </a:solidFill>
              </a:ln>
            </c:spPr>
            <c:trendlineType val="linear"/>
            <c:dispRSqr val="0"/>
            <c:dispEq val="0"/>
          </c:trendline>
          <c:cat>
            <c:strRef>
              <c:f>'Scheduling-Burn down'!$V$3:$V$12</c:f>
              <c:strCache>
                <c:ptCount val="10"/>
                <c:pt idx="0">
                  <c:v>Total Issues</c:v>
                </c:pt>
                <c:pt idx="1">
                  <c:v>Mon 20-Feb</c:v>
                </c:pt>
                <c:pt idx="2">
                  <c:v>Wed 22-Feb</c:v>
                </c:pt>
                <c:pt idx="3">
                  <c:v>Mon 27-Feb</c:v>
                </c:pt>
                <c:pt idx="4">
                  <c:v>Tue 28-Feb</c:v>
                </c:pt>
                <c:pt idx="5">
                  <c:v>Wed 29-Feb</c:v>
                </c:pt>
                <c:pt idx="6">
                  <c:v>Fri 02-Mar</c:v>
                </c:pt>
                <c:pt idx="7">
                  <c:v>Mon 05-Mar</c:v>
                </c:pt>
                <c:pt idx="8">
                  <c:v>Tue 06-Mar</c:v>
                </c:pt>
                <c:pt idx="9">
                  <c:v>Wed 07-Mar</c:v>
                </c:pt>
              </c:strCache>
            </c:strRef>
          </c:cat>
          <c:val>
            <c:numRef>
              <c:f>'Scheduling-Burn down'!$W$3:$W$12</c:f>
              <c:numCache>
                <c:formatCode>General</c:formatCode>
                <c:ptCount val="10"/>
                <c:pt idx="0">
                  <c:v>16</c:v>
                </c:pt>
                <c:pt idx="1">
                  <c:v>15</c:v>
                </c:pt>
                <c:pt idx="2">
                  <c:v>14</c:v>
                </c:pt>
                <c:pt idx="3">
                  <c:v>11</c:v>
                </c:pt>
                <c:pt idx="4">
                  <c:v>6</c:v>
                </c:pt>
                <c:pt idx="5">
                  <c:v>4</c:v>
                </c:pt>
                <c:pt idx="6">
                  <c:v>3</c:v>
                </c:pt>
                <c:pt idx="7">
                  <c:v>2</c:v>
                </c:pt>
                <c:pt idx="8">
                  <c:v>1</c:v>
                </c:pt>
                <c:pt idx="9">
                  <c:v>0</c:v>
                </c:pt>
              </c:numCache>
            </c:numRef>
          </c:val>
          <c:smooth val="0"/>
        </c:ser>
        <c:ser>
          <c:idx val="1"/>
          <c:order val="1"/>
          <c:tx>
            <c:strRef>
              <c:f>'Scheduling-Burn down'!$X$2</c:f>
              <c:strCache>
                <c:ptCount val="1"/>
                <c:pt idx="0">
                  <c:v>Actual</c:v>
                </c:pt>
              </c:strCache>
            </c:strRef>
          </c:tx>
          <c:cat>
            <c:strRef>
              <c:f>'Scheduling-Burn down'!$V$3:$V$12</c:f>
              <c:strCache>
                <c:ptCount val="10"/>
                <c:pt idx="0">
                  <c:v>Total Issues</c:v>
                </c:pt>
                <c:pt idx="1">
                  <c:v>Mon 20-Feb</c:v>
                </c:pt>
                <c:pt idx="2">
                  <c:v>Wed 22-Feb</c:v>
                </c:pt>
                <c:pt idx="3">
                  <c:v>Mon 27-Feb</c:v>
                </c:pt>
                <c:pt idx="4">
                  <c:v>Tue 28-Feb</c:v>
                </c:pt>
                <c:pt idx="5">
                  <c:v>Wed 29-Feb</c:v>
                </c:pt>
                <c:pt idx="6">
                  <c:v>Fri 02-Mar</c:v>
                </c:pt>
                <c:pt idx="7">
                  <c:v>Mon 05-Mar</c:v>
                </c:pt>
                <c:pt idx="8">
                  <c:v>Tue 06-Mar</c:v>
                </c:pt>
                <c:pt idx="9">
                  <c:v>Wed 07-Mar</c:v>
                </c:pt>
              </c:strCache>
            </c:strRef>
          </c:cat>
          <c:val>
            <c:numRef>
              <c:f>'Scheduling-Burn down'!$Y$3:$Y$9</c:f>
              <c:numCache>
                <c:formatCode>General</c:formatCode>
                <c:ptCount val="7"/>
                <c:pt idx="0">
                  <c:v>16</c:v>
                </c:pt>
                <c:pt idx="1">
                  <c:v>15</c:v>
                </c:pt>
                <c:pt idx="2">
                  <c:v>13</c:v>
                </c:pt>
                <c:pt idx="3">
                  <c:v>8</c:v>
                </c:pt>
                <c:pt idx="4">
                  <c:v>3</c:v>
                </c:pt>
                <c:pt idx="5">
                  <c:v>2</c:v>
                </c:pt>
                <c:pt idx="6">
                  <c:v>0</c:v>
                </c:pt>
              </c:numCache>
            </c:numRef>
          </c:val>
          <c:smooth val="0"/>
        </c:ser>
        <c:dLbls>
          <c:showLegendKey val="0"/>
          <c:showVal val="0"/>
          <c:showCatName val="0"/>
          <c:showSerName val="0"/>
          <c:showPercent val="0"/>
          <c:showBubbleSize val="0"/>
        </c:dLbls>
        <c:marker val="1"/>
        <c:smooth val="0"/>
        <c:axId val="34246016"/>
        <c:axId val="34256000"/>
      </c:lineChart>
      <c:catAx>
        <c:axId val="34246016"/>
        <c:scaling>
          <c:orientation val="minMax"/>
        </c:scaling>
        <c:delete val="0"/>
        <c:axPos val="b"/>
        <c:majorTickMark val="none"/>
        <c:minorTickMark val="none"/>
        <c:tickLblPos val="nextTo"/>
        <c:txPr>
          <a:bodyPr/>
          <a:lstStyle/>
          <a:p>
            <a:pPr>
              <a:defRPr lang="en-NZ"/>
            </a:pPr>
            <a:endParaRPr lang="en-US"/>
          </a:p>
        </c:txPr>
        <c:crossAx val="34256000"/>
        <c:crosses val="autoZero"/>
        <c:auto val="1"/>
        <c:lblAlgn val="ctr"/>
        <c:lblOffset val="100"/>
        <c:noMultiLvlLbl val="0"/>
      </c:catAx>
      <c:valAx>
        <c:axId val="34256000"/>
        <c:scaling>
          <c:orientation val="minMax"/>
        </c:scaling>
        <c:delete val="0"/>
        <c:axPos val="l"/>
        <c:majorGridlines/>
        <c:title>
          <c:tx>
            <c:rich>
              <a:bodyPr/>
              <a:lstStyle/>
              <a:p>
                <a:pPr>
                  <a:defRPr lang="en-NZ"/>
                </a:pPr>
                <a:r>
                  <a:rPr lang="en-NZ"/>
                  <a:t>Number of Issues Resolved</a:t>
                </a:r>
              </a:p>
            </c:rich>
          </c:tx>
          <c:layout/>
          <c:overlay val="0"/>
        </c:title>
        <c:numFmt formatCode="General" sourceLinked="1"/>
        <c:majorTickMark val="none"/>
        <c:minorTickMark val="none"/>
        <c:tickLblPos val="nextTo"/>
        <c:txPr>
          <a:bodyPr/>
          <a:lstStyle/>
          <a:p>
            <a:pPr>
              <a:defRPr lang="en-NZ"/>
            </a:pPr>
            <a:endParaRPr lang="en-US"/>
          </a:p>
        </c:txPr>
        <c:crossAx val="34246016"/>
        <c:crosses val="autoZero"/>
        <c:crossBetween val="between"/>
      </c:valAx>
    </c:plotArea>
    <c:legend>
      <c:legendPos val="r"/>
      <c:layout/>
      <c:overlay val="0"/>
      <c:txPr>
        <a:bodyPr/>
        <a:lstStyle/>
        <a:p>
          <a:pPr>
            <a:defRPr lang="en-NZ"/>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361950</xdr:colOff>
          <xdr:row>26</xdr:row>
          <xdr:rowOff>0</xdr:rowOff>
        </xdr:from>
        <xdr:to>
          <xdr:col>2</xdr:col>
          <xdr:colOff>1438275</xdr:colOff>
          <xdr:row>27</xdr:row>
          <xdr:rowOff>133350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NZ" sz="1100" b="0" i="0" u="none" strike="noStrike" baseline="0">
                  <a:solidFill>
                    <a:srgbClr val="000000"/>
                  </a:solidFill>
                  <a:latin typeface="Calibri"/>
                  <a:cs typeface="Calibri"/>
                </a:rPr>
                <a:t>Re-Calculate</a:t>
              </a:r>
              <a:endParaRPr lang="en-NZ"/>
            </a:p>
          </xdr:txBody>
        </xdr:sp>
        <xdr:clientData fPrintsWithSheet="0"/>
      </xdr:twoCellAnchor>
    </mc:Choice>
    <mc:Fallback/>
  </mc:AlternateContent>
  <xdr:twoCellAnchor>
    <xdr:from>
      <xdr:col>0</xdr:col>
      <xdr:colOff>385328</xdr:colOff>
      <xdr:row>38</xdr:row>
      <xdr:rowOff>2164</xdr:rowOff>
    </xdr:from>
    <xdr:to>
      <xdr:col>11</xdr:col>
      <xdr:colOff>51954</xdr:colOff>
      <xdr:row>61</xdr:row>
      <xdr:rowOff>155863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561975</xdr:colOff>
      <xdr:row>80</xdr:row>
      <xdr:rowOff>104776</xdr:rowOff>
    </xdr:from>
    <xdr:ext cx="13506450" cy="2457449"/>
    <xdr:sp macro="" textlink="">
      <xdr:nvSpPr>
        <xdr:cNvPr id="2" name="TextBox 1"/>
        <xdr:cNvSpPr txBox="1"/>
      </xdr:nvSpPr>
      <xdr:spPr>
        <a:xfrm>
          <a:off x="561975" y="15516226"/>
          <a:ext cx="13506450" cy="24574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NZ" sz="1200" b="1">
              <a:solidFill>
                <a:srgbClr val="FF0000"/>
              </a:solidFill>
            </a:rPr>
            <a:t>Notes:</a:t>
          </a:r>
        </a:p>
        <a:p>
          <a:r>
            <a:rPr lang="en-NZ" sz="1200" b="0" i="0" u="none" strike="noStrike">
              <a:solidFill>
                <a:srgbClr val="FF0000"/>
              </a:solidFill>
              <a:effectLst/>
              <a:latin typeface="+mn-lt"/>
              <a:ea typeface="+mn-ea"/>
              <a:cs typeface="+mn-cs"/>
            </a:rPr>
            <a:t>1. Blue cells are ones the users will enter data into.</a:t>
          </a:r>
          <a:r>
            <a:rPr lang="en-NZ" sz="1200">
              <a:solidFill>
                <a:srgbClr val="FF0000"/>
              </a:solidFill>
              <a:effectLst/>
            </a:rPr>
            <a:t> </a:t>
          </a:r>
        </a:p>
        <a:p>
          <a:r>
            <a:rPr lang="en-NZ" sz="1200" b="0" i="0" u="none" strike="noStrike">
              <a:solidFill>
                <a:srgbClr val="FF0000"/>
              </a:solidFill>
              <a:effectLst/>
              <a:latin typeface="+mn-lt"/>
              <a:ea typeface="+mn-ea"/>
              <a:cs typeface="+mn-cs"/>
            </a:rPr>
            <a:t>2. Green cells are the ones you must calculate.</a:t>
          </a:r>
          <a:r>
            <a:rPr lang="en-NZ" sz="1200">
              <a:solidFill>
                <a:srgbClr val="FF0000"/>
              </a:solidFill>
              <a:effectLst/>
            </a:rPr>
            <a:t> </a:t>
          </a:r>
        </a:p>
        <a:p>
          <a:r>
            <a:rPr lang="en-NZ" sz="1200" b="0" i="0" u="none" strike="noStrike">
              <a:solidFill>
                <a:srgbClr val="FF0000"/>
              </a:solidFill>
              <a:effectLst/>
              <a:latin typeface="+mn-lt"/>
              <a:ea typeface="+mn-ea"/>
              <a:cs typeface="+mn-cs"/>
            </a:rPr>
            <a:t>3. The user will enter the task details and complete the blue cells.</a:t>
          </a:r>
          <a:r>
            <a:rPr lang="en-NZ" sz="1200">
              <a:solidFill>
                <a:srgbClr val="FF0000"/>
              </a:solidFill>
              <a:effectLst/>
            </a:rPr>
            <a:t> </a:t>
          </a:r>
        </a:p>
        <a:p>
          <a:r>
            <a:rPr lang="en-NZ" sz="1200" b="0" i="0" u="none" strike="noStrike">
              <a:solidFill>
                <a:srgbClr val="FF0000"/>
              </a:solidFill>
              <a:effectLst/>
              <a:latin typeface="+mn-lt"/>
              <a:ea typeface="+mn-ea"/>
              <a:cs typeface="+mn-cs"/>
            </a:rPr>
            <a:t>4. The spreadsheet will calculate the cell values in the green cells.</a:t>
          </a:r>
          <a:r>
            <a:rPr lang="en-NZ" sz="1200">
              <a:solidFill>
                <a:srgbClr val="FF0000"/>
              </a:solidFill>
              <a:effectLst/>
            </a:rPr>
            <a:t> </a:t>
          </a:r>
        </a:p>
        <a:p>
          <a:endParaRPr lang="en-NZ" sz="1200">
            <a:solidFill>
              <a:srgbClr val="FF0000"/>
            </a:solidFill>
            <a:effectLst/>
          </a:endParaRPr>
        </a:p>
        <a:p>
          <a:r>
            <a:rPr lang="en-NZ" sz="1100" b="1" u="sng">
              <a:solidFill>
                <a:srgbClr val="FF0000"/>
              </a:solidFill>
              <a:effectLst/>
              <a:latin typeface="+mn-lt"/>
              <a:ea typeface="+mn-ea"/>
              <a:cs typeface="+mn-cs"/>
            </a:rPr>
            <a:t>Constraints - Make sure calculations comply with these;</a:t>
          </a:r>
          <a:endParaRPr lang="en-NZ" sz="1100">
            <a:solidFill>
              <a:srgbClr val="FF0000"/>
            </a:solidFill>
            <a:effectLst/>
            <a:latin typeface="+mn-lt"/>
            <a:ea typeface="+mn-ea"/>
            <a:cs typeface="+mn-cs"/>
          </a:endParaRPr>
        </a:p>
        <a:p>
          <a:r>
            <a:rPr lang="en-NZ" sz="1100">
              <a:solidFill>
                <a:srgbClr val="FF0000"/>
              </a:solidFill>
              <a:effectLst/>
              <a:latin typeface="+mn-lt"/>
              <a:ea typeface="+mn-ea"/>
              <a:cs typeface="+mn-cs"/>
            </a:rPr>
            <a:t> </a:t>
          </a:r>
        </a:p>
        <a:p>
          <a:pPr lvl="0"/>
          <a:r>
            <a:rPr lang="en-NZ" sz="1100">
              <a:solidFill>
                <a:srgbClr val="FF0000"/>
              </a:solidFill>
              <a:effectLst/>
              <a:latin typeface="+mn-lt"/>
              <a:ea typeface="+mn-ea"/>
              <a:cs typeface="+mn-cs"/>
            </a:rPr>
            <a:t>1. A person cannot be working on more than one task at the same time.</a:t>
          </a:r>
        </a:p>
        <a:p>
          <a:pPr lvl="0"/>
          <a:r>
            <a:rPr lang="en-NZ" sz="1100">
              <a:solidFill>
                <a:srgbClr val="FF0000"/>
              </a:solidFill>
              <a:effectLst/>
              <a:latin typeface="+mn-lt"/>
              <a:ea typeface="+mn-ea"/>
              <a:cs typeface="+mn-cs"/>
            </a:rPr>
            <a:t>2. Tasks must be done/scheduled in the Priority order, ie Tasks are done by each assigned person in order Immediate down to Low.  </a:t>
          </a:r>
        </a:p>
        <a:p>
          <a:pPr lvl="0"/>
          <a:r>
            <a:rPr lang="en-NZ" sz="1100">
              <a:solidFill>
                <a:srgbClr val="FF0000"/>
              </a:solidFill>
              <a:effectLst/>
              <a:latin typeface="+mn-lt"/>
              <a:ea typeface="+mn-ea"/>
              <a:cs typeface="+mn-cs"/>
            </a:rPr>
            <a:t>3. Work cannot be started or finished on days the person is not working – so not on Saturday or Sunday, or on week days when they are not working.</a:t>
          </a:r>
        </a:p>
        <a:p>
          <a:pPr lvl="0"/>
          <a:r>
            <a:rPr lang="en-NZ" sz="1100">
              <a:solidFill>
                <a:srgbClr val="FF0000"/>
              </a:solidFill>
              <a:effectLst/>
              <a:latin typeface="+mn-lt"/>
              <a:ea typeface="+mn-ea"/>
              <a:cs typeface="+mn-cs"/>
            </a:rPr>
            <a:t>4. Work cannot be started or finished outside the work hours. The workday starts at the time indicated for each developer and work should not be scheduled to start or finish after their day is due to end, ie an 8hour day start at 0830 would finish at 0530. So any task which is calculated to be complete at 1830 on a day, would in fact not be completed until 0930 the next day.  </a:t>
          </a:r>
        </a:p>
        <a:p>
          <a:endParaRPr lang="en-NZ" sz="1200" b="1">
            <a:solidFill>
              <a:srgbClr val="FF0000"/>
            </a:solidFill>
            <a:effectLst/>
          </a:endParaRPr>
        </a:p>
        <a:p>
          <a:endParaRPr lang="en-NZ" sz="1100">
            <a:solidFill>
              <a:srgbClr val="FF0000"/>
            </a:solidFill>
          </a:endParaRPr>
        </a:p>
      </xdr:txBody>
    </xdr:sp>
    <xdr:clientData/>
  </xdr:oneCellAnchor>
  <xdr:twoCellAnchor>
    <xdr:from>
      <xdr:col>0</xdr:col>
      <xdr:colOff>85724</xdr:colOff>
      <xdr:row>38</xdr:row>
      <xdr:rowOff>85724</xdr:rowOff>
    </xdr:from>
    <xdr:to>
      <xdr:col>18</xdr:col>
      <xdr:colOff>581024</xdr:colOff>
      <xdr:row>72</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2</xdr:col>
          <xdr:colOff>457200</xdr:colOff>
          <xdr:row>0</xdr:row>
          <xdr:rowOff>19050</xdr:rowOff>
        </xdr:from>
        <xdr:to>
          <xdr:col>2</xdr:col>
          <xdr:colOff>1095375</xdr:colOff>
          <xdr:row>1</xdr:row>
          <xdr:rowOff>104775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NZ" sz="1100" b="0" i="0" u="none" strike="noStrike" baseline="0">
                  <a:solidFill>
                    <a:srgbClr val="000000"/>
                  </a:solidFill>
                  <a:latin typeface="Calibri"/>
                  <a:cs typeface="Calibri"/>
                </a:rPr>
                <a:t>Button 1</a:t>
              </a:r>
              <a:endParaRPr lang="en-NZ"/>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39"/>
  <sheetViews>
    <sheetView tabSelected="1" zoomScale="55" zoomScaleNormal="55" workbookViewId="0">
      <selection activeCell="B39" sqref="B39"/>
    </sheetView>
  </sheetViews>
  <sheetFormatPr defaultRowHeight="15" x14ac:dyDescent="0.25"/>
  <cols>
    <col min="1" max="1" width="15.28515625" customWidth="1"/>
    <col min="2" max="2" width="19.7109375" customWidth="1"/>
    <col min="3" max="3" width="26.7109375" bestFit="1" customWidth="1"/>
    <col min="4" max="4" width="15.42578125" bestFit="1" customWidth="1"/>
    <col min="5" max="5" width="18.7109375" customWidth="1"/>
    <col min="6" max="6" width="9.7109375" customWidth="1"/>
    <col min="7" max="8" width="25.7109375" customWidth="1"/>
    <col min="9" max="9" width="23.28515625" bestFit="1" customWidth="1"/>
    <col min="10" max="10" width="16.85546875" customWidth="1"/>
    <col min="11" max="11" width="13.42578125" customWidth="1"/>
    <col min="12" max="12" width="10.140625" customWidth="1"/>
    <col min="13" max="13" width="12.85546875" customWidth="1"/>
    <col min="14" max="14" width="12.5703125" customWidth="1"/>
    <col min="16" max="18" width="9.7109375" bestFit="1" customWidth="1"/>
    <col min="19" max="19" width="13.140625" style="33" bestFit="1" customWidth="1"/>
    <col min="20" max="20" width="9.7109375" style="34" bestFit="1" customWidth="1"/>
    <col min="21" max="21" width="27.7109375" style="33" bestFit="1" customWidth="1"/>
    <col min="22" max="22" width="27.7109375" style="35" bestFit="1" customWidth="1"/>
    <col min="23" max="23" width="10.85546875" style="35" customWidth="1"/>
    <col min="24" max="24" width="14.85546875" style="33" bestFit="1" customWidth="1"/>
    <col min="25" max="26" width="9.140625" style="35"/>
  </cols>
  <sheetData>
    <row r="1" spans="1:25" ht="18.75" x14ac:dyDescent="0.3">
      <c r="A1" s="24" t="s">
        <v>45</v>
      </c>
      <c r="B1" s="16" t="s">
        <v>47</v>
      </c>
    </row>
    <row r="2" spans="1:25" ht="18.75" customHeight="1" x14ac:dyDescent="0.3">
      <c r="A2" s="24" t="s">
        <v>46</v>
      </c>
      <c r="B2" s="16" t="s">
        <v>64</v>
      </c>
      <c r="D2" s="38" t="s">
        <v>36</v>
      </c>
      <c r="E2" s="38"/>
      <c r="F2" s="38"/>
      <c r="G2" s="38" t="s">
        <v>40</v>
      </c>
      <c r="H2" s="38"/>
      <c r="I2" s="38"/>
      <c r="V2" s="19" t="s">
        <v>36</v>
      </c>
      <c r="W2" s="19" t="s">
        <v>65</v>
      </c>
      <c r="X2" s="37" t="s">
        <v>40</v>
      </c>
      <c r="Y2" s="19" t="s">
        <v>65</v>
      </c>
    </row>
    <row r="3" spans="1:25" ht="15.75" x14ac:dyDescent="0.25">
      <c r="A3" s="12" t="s">
        <v>0</v>
      </c>
      <c r="B3" s="12" t="s">
        <v>1</v>
      </c>
      <c r="C3" s="12" t="s">
        <v>2</v>
      </c>
      <c r="D3" s="20" t="s">
        <v>12</v>
      </c>
      <c r="E3" s="20" t="s">
        <v>13</v>
      </c>
      <c r="F3" s="20" t="s">
        <v>8</v>
      </c>
      <c r="G3" s="20" t="s">
        <v>34</v>
      </c>
      <c r="H3" s="20" t="s">
        <v>35</v>
      </c>
      <c r="I3" s="20" t="s">
        <v>8</v>
      </c>
      <c r="J3" s="12" t="s">
        <v>49</v>
      </c>
      <c r="K3" s="13"/>
      <c r="V3" s="35" t="s">
        <v>66</v>
      </c>
      <c r="W3" s="35">
        <v>16</v>
      </c>
      <c r="X3" s="33" t="s">
        <v>66</v>
      </c>
      <c r="Y3" s="35">
        <v>16</v>
      </c>
    </row>
    <row r="4" spans="1:25" ht="14.25" customHeight="1" x14ac:dyDescent="0.25">
      <c r="A4" s="10">
        <v>11608</v>
      </c>
      <c r="B4" t="s">
        <v>15</v>
      </c>
      <c r="C4" t="s">
        <v>3</v>
      </c>
      <c r="D4" s="26">
        <v>40963</v>
      </c>
      <c r="E4" s="26">
        <v>40966</v>
      </c>
      <c r="F4" s="4">
        <v>9</v>
      </c>
      <c r="G4" s="31">
        <v>40966.645833333336</v>
      </c>
      <c r="H4" s="31">
        <v>40967.479166666664</v>
      </c>
      <c r="I4" s="29">
        <v>4</v>
      </c>
      <c r="J4" t="s">
        <v>50</v>
      </c>
      <c r="P4" s="28"/>
      <c r="Q4" s="28"/>
      <c r="R4" s="28"/>
      <c r="S4" s="33">
        <v>40959</v>
      </c>
      <c r="U4" s="36">
        <v>40961</v>
      </c>
      <c r="V4" s="36">
        <v>40959</v>
      </c>
      <c r="W4" s="35">
        <v>15</v>
      </c>
      <c r="X4" s="36">
        <v>40961</v>
      </c>
      <c r="Y4" s="35">
        <v>15</v>
      </c>
    </row>
    <row r="5" spans="1:25" x14ac:dyDescent="0.25">
      <c r="A5" s="10">
        <v>11581</v>
      </c>
      <c r="B5" t="s">
        <v>15</v>
      </c>
      <c r="C5" t="s">
        <v>3</v>
      </c>
      <c r="D5" s="26">
        <v>40966</v>
      </c>
      <c r="E5" s="26">
        <v>40968</v>
      </c>
      <c r="F5" s="4">
        <v>16</v>
      </c>
      <c r="G5" s="31">
        <v>40960.395833333336</v>
      </c>
      <c r="H5" s="31">
        <v>40962.479166666664</v>
      </c>
      <c r="I5" s="29">
        <v>18</v>
      </c>
      <c r="J5" t="s">
        <v>51</v>
      </c>
      <c r="S5" s="33">
        <v>40961</v>
      </c>
      <c r="U5" s="36">
        <v>40962</v>
      </c>
      <c r="V5" s="36">
        <v>40961</v>
      </c>
      <c r="W5" s="35">
        <v>14</v>
      </c>
      <c r="X5" s="36">
        <v>40962</v>
      </c>
      <c r="Y5" s="35">
        <v>13</v>
      </c>
    </row>
    <row r="6" spans="1:25" x14ac:dyDescent="0.25">
      <c r="A6" s="10">
        <v>13567</v>
      </c>
      <c r="B6" t="s">
        <v>16</v>
      </c>
      <c r="C6" t="s">
        <v>3</v>
      </c>
      <c r="D6" s="26">
        <v>40959</v>
      </c>
      <c r="E6" s="26">
        <v>40959</v>
      </c>
      <c r="F6" s="4">
        <v>6</v>
      </c>
      <c r="G6" s="31">
        <v>40960.395833333336</v>
      </c>
      <c r="H6" s="31">
        <v>40962.479166666664</v>
      </c>
      <c r="I6" s="29">
        <v>18</v>
      </c>
      <c r="J6" t="s">
        <v>52</v>
      </c>
      <c r="P6" s="28"/>
      <c r="Q6" s="28"/>
      <c r="R6" s="28"/>
      <c r="S6" s="33">
        <v>40966</v>
      </c>
      <c r="U6" s="36">
        <v>40962</v>
      </c>
      <c r="V6" s="36">
        <v>40966</v>
      </c>
      <c r="W6" s="35">
        <v>11</v>
      </c>
      <c r="X6" s="36">
        <v>40966</v>
      </c>
      <c r="Y6" s="35">
        <v>8</v>
      </c>
    </row>
    <row r="7" spans="1:25" x14ac:dyDescent="0.25">
      <c r="A7" s="10">
        <v>11646</v>
      </c>
      <c r="B7" t="s">
        <v>17</v>
      </c>
      <c r="C7" t="s">
        <v>3</v>
      </c>
      <c r="D7" s="26">
        <v>40962</v>
      </c>
      <c r="E7" s="26">
        <v>40966</v>
      </c>
      <c r="F7" s="4">
        <v>6</v>
      </c>
      <c r="G7" s="31">
        <v>40961.375</v>
      </c>
      <c r="H7" s="31">
        <v>40961.583333333336</v>
      </c>
      <c r="I7" s="29">
        <v>5</v>
      </c>
      <c r="J7" t="s">
        <v>53</v>
      </c>
      <c r="P7" s="28"/>
      <c r="Q7" s="28"/>
      <c r="R7" s="28"/>
      <c r="S7" s="33">
        <v>40966</v>
      </c>
      <c r="U7" s="36">
        <v>40966</v>
      </c>
      <c r="V7" s="36">
        <v>40967</v>
      </c>
      <c r="W7" s="35">
        <v>6</v>
      </c>
      <c r="X7" s="36">
        <v>40967</v>
      </c>
      <c r="Y7" s="35">
        <v>3</v>
      </c>
    </row>
    <row r="8" spans="1:25" x14ac:dyDescent="0.25">
      <c r="A8" s="10">
        <v>13360</v>
      </c>
      <c r="B8" t="s">
        <v>15</v>
      </c>
      <c r="C8" t="s">
        <v>4</v>
      </c>
      <c r="D8" s="26">
        <v>40968</v>
      </c>
      <c r="E8" s="26">
        <v>40970</v>
      </c>
      <c r="F8" s="4">
        <v>20</v>
      </c>
      <c r="G8" s="31">
        <v>40962.479166666664</v>
      </c>
      <c r="H8" s="31">
        <v>40966.645833333336</v>
      </c>
      <c r="I8" s="29">
        <v>20</v>
      </c>
      <c r="J8" t="s">
        <v>54</v>
      </c>
      <c r="S8" s="33">
        <v>40966</v>
      </c>
      <c r="U8" s="36">
        <v>40966</v>
      </c>
      <c r="V8" s="36">
        <v>40968</v>
      </c>
      <c r="W8" s="35">
        <v>4</v>
      </c>
      <c r="X8" s="36">
        <v>40968</v>
      </c>
      <c r="Y8" s="35">
        <v>2</v>
      </c>
    </row>
    <row r="9" spans="1:25" x14ac:dyDescent="0.25">
      <c r="A9" s="10">
        <v>13359</v>
      </c>
      <c r="B9" t="s">
        <v>15</v>
      </c>
      <c r="C9" t="s">
        <v>4</v>
      </c>
      <c r="D9" s="26">
        <v>40970</v>
      </c>
      <c r="E9" s="26">
        <v>40973</v>
      </c>
      <c r="F9" s="4">
        <v>4</v>
      </c>
      <c r="G9" s="31">
        <v>40966.645833333336</v>
      </c>
      <c r="H9" s="31">
        <v>40967.479166666664</v>
      </c>
      <c r="I9" s="29">
        <v>4</v>
      </c>
      <c r="J9" t="s">
        <v>55</v>
      </c>
      <c r="S9" s="33">
        <v>40967</v>
      </c>
      <c r="U9" s="36">
        <v>40966</v>
      </c>
      <c r="V9" s="36">
        <v>40970</v>
      </c>
      <c r="W9" s="35">
        <v>3</v>
      </c>
      <c r="X9" s="36">
        <v>40969</v>
      </c>
      <c r="Y9" s="35">
        <v>0</v>
      </c>
    </row>
    <row r="10" spans="1:25" x14ac:dyDescent="0.25">
      <c r="A10" s="10">
        <v>13083</v>
      </c>
      <c r="B10" t="s">
        <v>16</v>
      </c>
      <c r="C10" t="s">
        <v>4</v>
      </c>
      <c r="D10" s="26">
        <v>40959</v>
      </c>
      <c r="E10" s="26">
        <v>40961</v>
      </c>
      <c r="F10" s="4">
        <v>16</v>
      </c>
      <c r="G10" s="31">
        <v>40961.583333333336</v>
      </c>
      <c r="H10" s="31">
        <v>40966.416666666664</v>
      </c>
      <c r="I10" s="29">
        <v>20</v>
      </c>
      <c r="J10" t="s">
        <v>57</v>
      </c>
      <c r="S10" s="33">
        <v>40967</v>
      </c>
      <c r="U10" s="36">
        <v>40966</v>
      </c>
      <c r="V10" s="36">
        <v>40973</v>
      </c>
      <c r="W10" s="35">
        <v>2</v>
      </c>
      <c r="X10" s="36"/>
    </row>
    <row r="11" spans="1:25" ht="12.75" customHeight="1" x14ac:dyDescent="0.25">
      <c r="A11" s="10">
        <v>13574</v>
      </c>
      <c r="B11" t="s">
        <v>17</v>
      </c>
      <c r="C11" t="s">
        <v>4</v>
      </c>
      <c r="D11" s="26">
        <v>40966</v>
      </c>
      <c r="E11" s="26">
        <v>40967</v>
      </c>
      <c r="F11" s="4">
        <v>6</v>
      </c>
      <c r="G11" s="31">
        <v>40961.583333333336</v>
      </c>
      <c r="H11" s="31">
        <v>40966.416666666664</v>
      </c>
      <c r="I11" s="29">
        <v>6</v>
      </c>
      <c r="J11" t="s">
        <v>56</v>
      </c>
      <c r="S11" s="33">
        <v>40967</v>
      </c>
      <c r="U11" s="36">
        <v>40966</v>
      </c>
      <c r="V11" s="36">
        <v>40974</v>
      </c>
      <c r="W11" s="35">
        <v>1</v>
      </c>
      <c r="X11" s="36"/>
    </row>
    <row r="12" spans="1:25" x14ac:dyDescent="0.25">
      <c r="A12" s="10">
        <v>13480</v>
      </c>
      <c r="B12" t="s">
        <v>17</v>
      </c>
      <c r="C12" t="s">
        <v>5</v>
      </c>
      <c r="D12" s="26">
        <v>40967</v>
      </c>
      <c r="E12" s="26">
        <v>40967</v>
      </c>
      <c r="F12" s="4">
        <v>2</v>
      </c>
      <c r="G12" s="31">
        <v>40966.416666666664</v>
      </c>
      <c r="H12" s="31">
        <v>40967.5</v>
      </c>
      <c r="I12" s="29">
        <v>12</v>
      </c>
      <c r="J12" t="s">
        <v>57</v>
      </c>
      <c r="S12" s="33">
        <v>40967</v>
      </c>
      <c r="U12" s="36">
        <v>40967</v>
      </c>
      <c r="V12" s="36">
        <v>40975</v>
      </c>
      <c r="W12" s="35">
        <v>0</v>
      </c>
      <c r="X12" s="36"/>
    </row>
    <row r="13" spans="1:25" x14ac:dyDescent="0.25">
      <c r="A13" s="10">
        <v>13211</v>
      </c>
      <c r="B13" t="s">
        <v>17</v>
      </c>
      <c r="C13" t="s">
        <v>5</v>
      </c>
      <c r="D13" s="26">
        <v>40967</v>
      </c>
      <c r="E13" s="26">
        <v>40967</v>
      </c>
      <c r="F13" s="4">
        <v>6</v>
      </c>
      <c r="G13" s="31">
        <v>40967.5</v>
      </c>
      <c r="H13" s="31">
        <v>40967.75</v>
      </c>
      <c r="I13" s="29">
        <v>6</v>
      </c>
      <c r="J13" t="s">
        <v>58</v>
      </c>
      <c r="S13" s="33">
        <v>40967</v>
      </c>
      <c r="U13" s="36">
        <v>40967</v>
      </c>
      <c r="V13" s="36"/>
      <c r="X13" s="36"/>
    </row>
    <row r="14" spans="1:25" x14ac:dyDescent="0.25">
      <c r="A14" s="10">
        <v>13190</v>
      </c>
      <c r="B14" t="s">
        <v>16</v>
      </c>
      <c r="C14" t="s">
        <v>5</v>
      </c>
      <c r="D14" s="26">
        <v>40961</v>
      </c>
      <c r="E14" s="26">
        <v>40966</v>
      </c>
      <c r="F14" s="4">
        <v>20</v>
      </c>
      <c r="G14" s="31">
        <v>40961.583333333336</v>
      </c>
      <c r="H14" s="31">
        <v>40966.416666666664</v>
      </c>
      <c r="I14" s="29">
        <v>20</v>
      </c>
      <c r="J14" t="s">
        <v>59</v>
      </c>
      <c r="S14" s="33">
        <v>40968</v>
      </c>
      <c r="U14" s="36">
        <v>40967</v>
      </c>
      <c r="V14" s="36"/>
      <c r="X14" s="36"/>
    </row>
    <row r="15" spans="1:25" x14ac:dyDescent="0.25">
      <c r="A15" s="10">
        <v>13514</v>
      </c>
      <c r="B15" t="s">
        <v>15</v>
      </c>
      <c r="C15" t="s">
        <v>6</v>
      </c>
      <c r="D15" s="26">
        <v>40973</v>
      </c>
      <c r="E15" s="26">
        <v>40974</v>
      </c>
      <c r="F15" s="4">
        <v>10</v>
      </c>
      <c r="G15" s="31">
        <v>40967.479166666664</v>
      </c>
      <c r="H15" s="31">
        <v>40968.5625</v>
      </c>
      <c r="I15" s="29">
        <v>10</v>
      </c>
      <c r="J15" t="s">
        <v>60</v>
      </c>
      <c r="S15" s="33">
        <v>40968</v>
      </c>
      <c r="U15" s="36">
        <v>40967</v>
      </c>
      <c r="V15" s="36"/>
      <c r="X15" s="36"/>
    </row>
    <row r="16" spans="1:25" x14ac:dyDescent="0.25">
      <c r="A16" s="10">
        <v>12042</v>
      </c>
      <c r="B16" t="s">
        <v>15</v>
      </c>
      <c r="C16" t="s">
        <v>6</v>
      </c>
      <c r="D16" s="26">
        <v>40974</v>
      </c>
      <c r="E16" s="26">
        <v>40975</v>
      </c>
      <c r="F16" s="4">
        <v>8</v>
      </c>
      <c r="G16" s="31">
        <v>40968.5625</v>
      </c>
      <c r="H16" s="31">
        <v>40969.5625</v>
      </c>
      <c r="I16" s="29">
        <v>8</v>
      </c>
      <c r="J16" t="s">
        <v>58</v>
      </c>
      <c r="K16" s="27" t="s">
        <v>58</v>
      </c>
      <c r="S16" s="33">
        <v>40970</v>
      </c>
      <c r="U16" s="36">
        <v>40967</v>
      </c>
      <c r="V16" s="36"/>
      <c r="X16" s="36"/>
    </row>
    <row r="17" spans="1:24" x14ac:dyDescent="0.25">
      <c r="A17" s="10">
        <v>13572</v>
      </c>
      <c r="B17" t="s">
        <v>17</v>
      </c>
      <c r="C17" t="s">
        <v>6</v>
      </c>
      <c r="D17" s="26">
        <v>40968</v>
      </c>
      <c r="E17" s="26">
        <v>40968</v>
      </c>
      <c r="F17" s="4">
        <v>4</v>
      </c>
      <c r="G17" s="31">
        <v>40968.333333333336</v>
      </c>
      <c r="H17" s="31">
        <v>40969.5</v>
      </c>
      <c r="I17" s="29">
        <v>14</v>
      </c>
      <c r="J17" t="s">
        <v>60</v>
      </c>
      <c r="K17" t="s">
        <v>60</v>
      </c>
      <c r="S17" s="33">
        <v>40973</v>
      </c>
      <c r="U17" s="36">
        <v>40968</v>
      </c>
      <c r="V17" s="36"/>
      <c r="X17" s="36"/>
    </row>
    <row r="18" spans="1:24" x14ac:dyDescent="0.25">
      <c r="A18" s="10">
        <v>13485</v>
      </c>
      <c r="B18" t="s">
        <v>16</v>
      </c>
      <c r="C18" t="s">
        <v>6</v>
      </c>
      <c r="D18" s="26">
        <v>40966</v>
      </c>
      <c r="E18" s="26">
        <v>40967</v>
      </c>
      <c r="F18" s="4">
        <v>8</v>
      </c>
      <c r="G18" s="31">
        <v>40962.479166666664</v>
      </c>
      <c r="H18" s="31">
        <v>40966.645833333336</v>
      </c>
      <c r="I18" s="29">
        <v>20</v>
      </c>
      <c r="J18" t="s">
        <v>61</v>
      </c>
      <c r="K18" t="s">
        <v>61</v>
      </c>
      <c r="S18" s="33">
        <v>40974</v>
      </c>
      <c r="U18" s="36">
        <v>40969</v>
      </c>
      <c r="V18" s="36"/>
      <c r="X18" s="36"/>
    </row>
    <row r="19" spans="1:24" x14ac:dyDescent="0.25">
      <c r="A19" s="10">
        <v>13101</v>
      </c>
      <c r="B19" t="s">
        <v>16</v>
      </c>
      <c r="C19" t="s">
        <v>7</v>
      </c>
      <c r="D19" s="26">
        <v>40967</v>
      </c>
      <c r="E19" s="26">
        <v>40967</v>
      </c>
      <c r="F19" s="4">
        <v>2</v>
      </c>
      <c r="G19" s="31">
        <v>40966.645833333336</v>
      </c>
      <c r="H19" s="31">
        <v>40967.479166666664</v>
      </c>
      <c r="I19" s="29">
        <v>4</v>
      </c>
      <c r="J19" t="s">
        <v>62</v>
      </c>
      <c r="K19" t="s">
        <v>62</v>
      </c>
      <c r="S19" s="33">
        <v>40975</v>
      </c>
      <c r="U19" s="36">
        <v>40969</v>
      </c>
      <c r="V19" s="36"/>
      <c r="X19" s="36"/>
    </row>
    <row r="20" spans="1:24" x14ac:dyDescent="0.25">
      <c r="E20" s="3" t="s">
        <v>19</v>
      </c>
      <c r="F20" s="6">
        <f>SUM(F4:F19)</f>
        <v>143</v>
      </c>
      <c r="H20" s="3" t="s">
        <v>37</v>
      </c>
      <c r="I20" s="22">
        <f>SUM(I4:I19)</f>
        <v>189</v>
      </c>
    </row>
    <row r="21" spans="1:24" x14ac:dyDescent="0.25">
      <c r="E21" s="3" t="s">
        <v>20</v>
      </c>
      <c r="F21" s="6">
        <f>SUM(F20/8)</f>
        <v>17.875</v>
      </c>
      <c r="H21" s="3" t="s">
        <v>38</v>
      </c>
      <c r="I21" s="6">
        <f>SUM(I20/8)</f>
        <v>23.625</v>
      </c>
    </row>
    <row r="22" spans="1:24" x14ac:dyDescent="0.25">
      <c r="B22" s="3" t="s">
        <v>42</v>
      </c>
      <c r="C22" s="3" t="s">
        <v>44</v>
      </c>
      <c r="I22" s="22"/>
    </row>
    <row r="23" spans="1:24" x14ac:dyDescent="0.25">
      <c r="B23" s="23" t="s">
        <v>43</v>
      </c>
      <c r="C23" s="25">
        <v>40959</v>
      </c>
      <c r="E23" s="3" t="s">
        <v>63</v>
      </c>
      <c r="F23" s="1"/>
      <c r="I23" s="22"/>
    </row>
    <row r="24" spans="1:24" x14ac:dyDescent="0.25">
      <c r="B24" s="3" t="s">
        <v>18</v>
      </c>
      <c r="C24" s="11">
        <v>40967</v>
      </c>
      <c r="E24" s="4" t="s">
        <v>48</v>
      </c>
      <c r="F24" s="8">
        <v>0.15</v>
      </c>
      <c r="I24" s="22"/>
    </row>
    <row r="25" spans="1:24" x14ac:dyDescent="0.25">
      <c r="A25" t="s">
        <v>41</v>
      </c>
      <c r="B25" s="3" t="s">
        <v>39</v>
      </c>
      <c r="C25" s="11">
        <v>40967.479166666664</v>
      </c>
      <c r="E25" t="s">
        <v>21</v>
      </c>
      <c r="F25" s="2">
        <f>SUM(F20*F24)+F20</f>
        <v>164.45</v>
      </c>
      <c r="I25" s="2"/>
    </row>
    <row r="26" spans="1:24" x14ac:dyDescent="0.25">
      <c r="E26" t="s">
        <v>22</v>
      </c>
      <c r="F26" s="2">
        <f>SUM(F25/8)</f>
        <v>20.556249999999999</v>
      </c>
      <c r="I26" s="2"/>
    </row>
    <row r="27" spans="1:24" x14ac:dyDescent="0.25">
      <c r="E27" t="s">
        <v>9</v>
      </c>
      <c r="F27">
        <f>SUM(C36)</f>
        <v>110</v>
      </c>
      <c r="G27" s="3"/>
      <c r="I27" s="22"/>
    </row>
    <row r="28" spans="1:24" x14ac:dyDescent="0.25">
      <c r="E28" s="3" t="s">
        <v>10</v>
      </c>
      <c r="F28" s="5">
        <f>SUM(F25/F27)</f>
        <v>1.4949999999999999</v>
      </c>
      <c r="I28" s="22"/>
    </row>
    <row r="29" spans="1:24" x14ac:dyDescent="0.25">
      <c r="E29" s="3" t="s">
        <v>11</v>
      </c>
      <c r="F29" s="6">
        <f>SUM(F28*5)</f>
        <v>7.4749999999999996</v>
      </c>
      <c r="I29" s="22"/>
    </row>
    <row r="31" spans="1:24" x14ac:dyDescent="0.25">
      <c r="E31" s="19" t="s">
        <v>31</v>
      </c>
      <c r="F31" s="19"/>
      <c r="G31" s="19"/>
      <c r="H31" s="19"/>
      <c r="I31" s="19"/>
      <c r="J31" s="18"/>
      <c r="K31" s="18"/>
    </row>
    <row r="32" spans="1:24" x14ac:dyDescent="0.25">
      <c r="B32" s="3" t="s">
        <v>14</v>
      </c>
      <c r="C32" s="3" t="s">
        <v>30</v>
      </c>
      <c r="D32" s="3" t="s">
        <v>23</v>
      </c>
      <c r="E32" s="3" t="s">
        <v>25</v>
      </c>
      <c r="F32" s="3" t="s">
        <v>26</v>
      </c>
      <c r="G32" s="3" t="s">
        <v>27</v>
      </c>
      <c r="H32" s="3" t="s">
        <v>28</v>
      </c>
      <c r="I32" s="3" t="s">
        <v>29</v>
      </c>
      <c r="J32" s="3" t="s">
        <v>32</v>
      </c>
      <c r="K32" s="3" t="s">
        <v>33</v>
      </c>
    </row>
    <row r="33" spans="2:12" x14ac:dyDescent="0.25">
      <c r="B33" t="s">
        <v>15</v>
      </c>
      <c r="C33" s="4">
        <f>SUM(E33:I33)</f>
        <v>40</v>
      </c>
      <c r="D33" s="9">
        <v>40963</v>
      </c>
      <c r="E33" s="7">
        <v>8</v>
      </c>
      <c r="F33" s="7">
        <v>8</v>
      </c>
      <c r="G33" s="7">
        <v>8</v>
      </c>
      <c r="H33" s="7">
        <v>8</v>
      </c>
      <c r="I33" s="7">
        <v>8</v>
      </c>
      <c r="J33" s="14">
        <v>0.35416666666666669</v>
      </c>
      <c r="K33" s="15">
        <v>0.6875</v>
      </c>
      <c r="L33" s="18"/>
    </row>
    <row r="34" spans="2:12" x14ac:dyDescent="0.25">
      <c r="B34" t="s">
        <v>16</v>
      </c>
      <c r="C34" s="4">
        <f>SUM(E34:I34)</f>
        <v>40</v>
      </c>
      <c r="D34" s="9">
        <v>40959</v>
      </c>
      <c r="E34" s="7">
        <v>8</v>
      </c>
      <c r="F34" s="7">
        <v>8</v>
      </c>
      <c r="G34" s="7">
        <v>8</v>
      </c>
      <c r="H34" s="7">
        <v>8</v>
      </c>
      <c r="I34" s="7">
        <v>8</v>
      </c>
      <c r="J34" s="14">
        <v>0.35416666666666669</v>
      </c>
      <c r="K34" s="15">
        <v>0.6875</v>
      </c>
    </row>
    <row r="35" spans="2:12" x14ac:dyDescent="0.25">
      <c r="B35" t="s">
        <v>17</v>
      </c>
      <c r="C35" s="4">
        <f>SUM(E35:I35)</f>
        <v>30</v>
      </c>
      <c r="D35" s="9">
        <v>40962</v>
      </c>
      <c r="E35" s="7">
        <v>10</v>
      </c>
      <c r="F35" s="7">
        <v>10</v>
      </c>
      <c r="G35" s="7">
        <v>10</v>
      </c>
      <c r="H35" s="7">
        <v>0</v>
      </c>
      <c r="I35" s="7">
        <v>0</v>
      </c>
      <c r="J35" s="14">
        <v>0.33333333333333331</v>
      </c>
      <c r="K35" s="15">
        <v>0.75</v>
      </c>
    </row>
    <row r="36" spans="2:12" x14ac:dyDescent="0.25">
      <c r="B36" s="3" t="s">
        <v>24</v>
      </c>
      <c r="C36" s="3">
        <f>SUM(C33:C35)</f>
        <v>110</v>
      </c>
      <c r="D36" s="3"/>
      <c r="E36" s="3">
        <f>SUM(E33:E35)</f>
        <v>26</v>
      </c>
      <c r="F36" s="3">
        <f t="shared" ref="F36:I36" si="0">SUM(F33:F35)</f>
        <v>26</v>
      </c>
      <c r="G36" s="3">
        <f t="shared" si="0"/>
        <v>26</v>
      </c>
      <c r="H36" s="3">
        <f t="shared" si="0"/>
        <v>16</v>
      </c>
      <c r="I36" s="3">
        <f t="shared" si="0"/>
        <v>16</v>
      </c>
    </row>
    <row r="39" spans="2:12" ht="23.25" x14ac:dyDescent="0.35">
      <c r="B39" s="17"/>
    </row>
  </sheetData>
  <sortState ref="U4:U190">
    <sortCondition ref="U4:U190"/>
  </sortState>
  <mergeCells count="2">
    <mergeCell ref="D2:F2"/>
    <mergeCell ref="G2:I2"/>
  </mergeCells>
  <pageMargins left="0.32" right="0.26" top="0.37" bottom="0.41" header="0.19" footer="0.18"/>
  <pageSetup paperSize="9" scale="65"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heet1.datecalc">
                <anchor moveWithCells="1" sizeWithCells="1">
                  <from>
                    <xdr:col>2</xdr:col>
                    <xdr:colOff>361950</xdr:colOff>
                    <xdr:row>26</xdr:row>
                    <xdr:rowOff>0</xdr:rowOff>
                  </from>
                  <to>
                    <xdr:col>2</xdr:col>
                    <xdr:colOff>1438275</xdr:colOff>
                    <xdr:row>27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4:H20"/>
  <sheetViews>
    <sheetView workbookViewId="0">
      <selection activeCell="E24" sqref="E24"/>
    </sheetView>
  </sheetViews>
  <sheetFormatPr defaultRowHeight="15" x14ac:dyDescent="0.25"/>
  <cols>
    <col min="1" max="1" width="9.7109375" bestFit="1" customWidth="1"/>
    <col min="2" max="2" width="12.5703125" style="30" customWidth="1"/>
    <col min="3" max="4" width="16.42578125" style="32" bestFit="1" customWidth="1"/>
    <col min="8" max="8" width="16.42578125" bestFit="1" customWidth="1"/>
  </cols>
  <sheetData>
    <row r="4" spans="3:8" x14ac:dyDescent="0.25">
      <c r="C4" s="32">
        <v>44197</v>
      </c>
      <c r="D4" s="32">
        <v>40961.583333333336</v>
      </c>
    </row>
    <row r="5" spans="3:8" x14ac:dyDescent="0.25">
      <c r="C5" s="32">
        <v>40961</v>
      </c>
      <c r="D5" s="32">
        <v>40962.479166666664</v>
      </c>
      <c r="H5" s="32">
        <v>40966</v>
      </c>
    </row>
    <row r="6" spans="3:8" x14ac:dyDescent="0.25">
      <c r="C6" s="32">
        <v>40966</v>
      </c>
      <c r="D6" s="32">
        <v>40962.479166666664</v>
      </c>
      <c r="H6" s="32">
        <v>40968</v>
      </c>
    </row>
    <row r="7" spans="3:8" x14ac:dyDescent="0.25">
      <c r="C7" s="32">
        <v>40966</v>
      </c>
      <c r="D7" s="32">
        <v>40966.416666666664</v>
      </c>
      <c r="H7" s="32">
        <v>40959</v>
      </c>
    </row>
    <row r="8" spans="3:8" x14ac:dyDescent="0.25">
      <c r="C8" s="32">
        <v>40966</v>
      </c>
      <c r="D8" s="32">
        <v>40966.416666666664</v>
      </c>
      <c r="H8" s="32">
        <v>40966</v>
      </c>
    </row>
    <row r="9" spans="3:8" x14ac:dyDescent="0.25">
      <c r="C9" s="32">
        <v>40967</v>
      </c>
      <c r="D9" s="32">
        <v>40966.416666666664</v>
      </c>
      <c r="H9" s="32">
        <v>40970</v>
      </c>
    </row>
    <row r="10" spans="3:8" x14ac:dyDescent="0.25">
      <c r="C10" s="32">
        <v>40967</v>
      </c>
      <c r="D10" s="32">
        <v>40966.645833333336</v>
      </c>
      <c r="H10" s="32">
        <v>40973</v>
      </c>
    </row>
    <row r="11" spans="3:8" x14ac:dyDescent="0.25">
      <c r="C11" s="32">
        <v>40967</v>
      </c>
      <c r="D11" s="32">
        <v>40966.645833333336</v>
      </c>
      <c r="H11" s="32">
        <v>40961</v>
      </c>
    </row>
    <row r="12" spans="3:8" x14ac:dyDescent="0.25">
      <c r="C12" s="32">
        <v>40967</v>
      </c>
      <c r="D12" s="32">
        <v>40967.479166666664</v>
      </c>
      <c r="H12" s="32">
        <v>40967</v>
      </c>
    </row>
    <row r="13" spans="3:8" x14ac:dyDescent="0.25">
      <c r="C13" s="32">
        <v>40967</v>
      </c>
      <c r="D13" s="32">
        <v>40967.479166666664</v>
      </c>
      <c r="H13" s="32">
        <v>40967</v>
      </c>
    </row>
    <row r="14" spans="3:8" x14ac:dyDescent="0.25">
      <c r="C14" s="32">
        <v>40968</v>
      </c>
      <c r="D14" s="32">
        <v>40967.479166666664</v>
      </c>
      <c r="H14" s="32">
        <v>40967</v>
      </c>
    </row>
    <row r="15" spans="3:8" x14ac:dyDescent="0.25">
      <c r="C15" s="32">
        <v>40968</v>
      </c>
      <c r="D15" s="32">
        <v>40967.5</v>
      </c>
      <c r="H15" s="32">
        <v>40966</v>
      </c>
    </row>
    <row r="16" spans="3:8" x14ac:dyDescent="0.25">
      <c r="C16" s="32">
        <v>40970</v>
      </c>
      <c r="D16" s="32">
        <v>40967.75</v>
      </c>
      <c r="H16" s="32">
        <v>40974</v>
      </c>
    </row>
    <row r="17" spans="3:8" x14ac:dyDescent="0.25">
      <c r="C17" s="32">
        <v>40973</v>
      </c>
      <c r="D17" s="32">
        <v>40968.5625</v>
      </c>
      <c r="H17" s="32">
        <v>40975</v>
      </c>
    </row>
    <row r="18" spans="3:8" x14ac:dyDescent="0.25">
      <c r="C18" s="32">
        <v>40974</v>
      </c>
      <c r="D18" s="32">
        <v>40969.5</v>
      </c>
      <c r="H18" s="32">
        <v>40968</v>
      </c>
    </row>
    <row r="19" spans="3:8" x14ac:dyDescent="0.25">
      <c r="C19" s="32">
        <v>40975</v>
      </c>
      <c r="D19" s="32">
        <v>40969.5625</v>
      </c>
      <c r="H19" s="32">
        <v>40967</v>
      </c>
    </row>
    <row r="20" spans="3:8" x14ac:dyDescent="0.25">
      <c r="H20" s="32">
        <v>40967</v>
      </c>
    </row>
  </sheetData>
  <sortState ref="D4:D20">
    <sortCondition ref="D4:D50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39"/>
  <sheetViews>
    <sheetView workbookViewId="0">
      <selection activeCell="C38" sqref="C38"/>
    </sheetView>
  </sheetViews>
  <sheetFormatPr defaultRowHeight="15" x14ac:dyDescent="0.25"/>
  <cols>
    <col min="1" max="1" width="15.28515625" customWidth="1"/>
    <col min="2" max="2" width="19.7109375" customWidth="1"/>
    <col min="3" max="3" width="26.7109375" bestFit="1" customWidth="1"/>
    <col min="4" max="4" width="15.42578125" bestFit="1" customWidth="1"/>
    <col min="5" max="5" width="25.7109375" customWidth="1"/>
    <col min="6" max="6" width="9.7109375" customWidth="1"/>
    <col min="7" max="8" width="25.7109375" customWidth="1"/>
    <col min="9" max="9" width="15.7109375" customWidth="1"/>
    <col min="10" max="10" width="16.85546875" customWidth="1"/>
    <col min="11" max="11" width="13.42578125" customWidth="1"/>
    <col min="12" max="12" width="10.140625" customWidth="1"/>
    <col min="13" max="13" width="12.85546875" customWidth="1"/>
    <col min="14" max="14" width="12.5703125" customWidth="1"/>
    <col min="16" max="18" width="9.7109375" bestFit="1" customWidth="1"/>
  </cols>
  <sheetData>
    <row r="1" spans="1:18" ht="18.75" x14ac:dyDescent="0.3">
      <c r="A1" s="24" t="s">
        <v>45</v>
      </c>
      <c r="B1" s="16" t="s">
        <v>47</v>
      </c>
    </row>
    <row r="2" spans="1:18" ht="18.75" customHeight="1" x14ac:dyDescent="0.3">
      <c r="A2" s="24" t="s">
        <v>46</v>
      </c>
      <c r="B2" s="16" t="s">
        <v>64</v>
      </c>
      <c r="D2" s="38" t="s">
        <v>36</v>
      </c>
      <c r="E2" s="38"/>
      <c r="F2" s="38"/>
      <c r="G2" s="38" t="s">
        <v>40</v>
      </c>
      <c r="H2" s="38"/>
      <c r="I2" s="38"/>
    </row>
    <row r="3" spans="1:18" ht="15.75" x14ac:dyDescent="0.25">
      <c r="A3" s="12" t="s">
        <v>0</v>
      </c>
      <c r="B3" s="12" t="s">
        <v>1</v>
      </c>
      <c r="C3" s="12" t="s">
        <v>2</v>
      </c>
      <c r="D3" s="20" t="s">
        <v>12</v>
      </c>
      <c r="E3" s="20" t="s">
        <v>13</v>
      </c>
      <c r="F3" s="20" t="s">
        <v>8</v>
      </c>
      <c r="G3" s="20" t="s">
        <v>34</v>
      </c>
      <c r="H3" s="20" t="s">
        <v>35</v>
      </c>
      <c r="I3" s="20" t="s">
        <v>8</v>
      </c>
      <c r="J3" s="12" t="s">
        <v>49</v>
      </c>
      <c r="K3" s="13"/>
    </row>
    <row r="4" spans="1:18" ht="14.25" customHeight="1" x14ac:dyDescent="0.25">
      <c r="A4" s="10">
        <v>11608</v>
      </c>
      <c r="B4" t="s">
        <v>15</v>
      </c>
      <c r="C4" t="s">
        <v>3</v>
      </c>
      <c r="D4" s="26">
        <v>40963</v>
      </c>
      <c r="E4" s="11"/>
      <c r="F4" s="4">
        <v>9</v>
      </c>
      <c r="G4" s="21"/>
      <c r="H4" s="21"/>
      <c r="I4" s="11"/>
      <c r="J4" t="s">
        <v>50</v>
      </c>
      <c r="P4" s="28">
        <v>0</v>
      </c>
      <c r="Q4" s="28">
        <v>40964</v>
      </c>
      <c r="R4" s="28">
        <v>40963</v>
      </c>
    </row>
    <row r="5" spans="1:18" x14ac:dyDescent="0.25">
      <c r="A5" s="10">
        <v>11581</v>
      </c>
      <c r="B5" t="s">
        <v>15</v>
      </c>
      <c r="C5" t="s">
        <v>3</v>
      </c>
      <c r="D5" s="26"/>
      <c r="E5" s="11"/>
      <c r="F5" s="4">
        <v>16</v>
      </c>
      <c r="G5" s="21"/>
      <c r="H5" s="21"/>
      <c r="I5" s="11"/>
      <c r="J5" t="s">
        <v>51</v>
      </c>
      <c r="P5">
        <v>0</v>
      </c>
      <c r="Q5">
        <v>1</v>
      </c>
    </row>
    <row r="6" spans="1:18" x14ac:dyDescent="0.25">
      <c r="A6" s="10">
        <v>13567</v>
      </c>
      <c r="B6" t="s">
        <v>16</v>
      </c>
      <c r="C6" t="s">
        <v>3</v>
      </c>
      <c r="D6" s="26">
        <v>40966</v>
      </c>
      <c r="E6" s="11"/>
      <c r="F6" s="4">
        <v>6</v>
      </c>
      <c r="G6" s="21"/>
      <c r="H6" s="21"/>
      <c r="I6" s="11"/>
      <c r="J6" t="s">
        <v>52</v>
      </c>
      <c r="P6" s="28">
        <v>0</v>
      </c>
      <c r="Q6" s="28">
        <v>40967</v>
      </c>
      <c r="R6" s="28">
        <v>40966</v>
      </c>
    </row>
    <row r="7" spans="1:18" x14ac:dyDescent="0.25">
      <c r="A7" s="10">
        <v>11646</v>
      </c>
      <c r="B7" t="s">
        <v>17</v>
      </c>
      <c r="C7" t="s">
        <v>3</v>
      </c>
      <c r="D7" s="26">
        <v>40959</v>
      </c>
      <c r="E7" s="11"/>
      <c r="F7" s="4">
        <v>6</v>
      </c>
      <c r="G7" s="21"/>
      <c r="H7" s="21"/>
      <c r="I7" s="11"/>
      <c r="J7" t="s">
        <v>53</v>
      </c>
      <c r="P7" s="28">
        <v>0</v>
      </c>
      <c r="Q7" s="28">
        <v>40960</v>
      </c>
      <c r="R7" s="28">
        <v>40959</v>
      </c>
    </row>
    <row r="8" spans="1:18" x14ac:dyDescent="0.25">
      <c r="A8" s="10">
        <v>13360</v>
      </c>
      <c r="B8" t="s">
        <v>15</v>
      </c>
      <c r="C8" t="s">
        <v>4</v>
      </c>
      <c r="D8" s="11"/>
      <c r="E8" s="11"/>
      <c r="F8" s="4">
        <v>20</v>
      </c>
      <c r="G8" s="21"/>
      <c r="H8" s="21"/>
      <c r="I8" s="11"/>
      <c r="J8" t="s">
        <v>54</v>
      </c>
      <c r="Q8">
        <v>1</v>
      </c>
    </row>
    <row r="9" spans="1:18" x14ac:dyDescent="0.25">
      <c r="A9" s="10">
        <v>13359</v>
      </c>
      <c r="B9" t="s">
        <v>15</v>
      </c>
      <c r="C9" t="s">
        <v>4</v>
      </c>
      <c r="D9" s="11"/>
      <c r="E9" s="11"/>
      <c r="F9" s="4">
        <v>4</v>
      </c>
      <c r="G9" s="21"/>
      <c r="H9" s="21"/>
      <c r="I9" s="11"/>
      <c r="J9" t="s">
        <v>55</v>
      </c>
      <c r="P9">
        <v>0</v>
      </c>
      <c r="Q9">
        <v>1</v>
      </c>
    </row>
    <row r="10" spans="1:18" x14ac:dyDescent="0.25">
      <c r="A10" s="10">
        <v>13083</v>
      </c>
      <c r="B10" t="s">
        <v>16</v>
      </c>
      <c r="C10" t="s">
        <v>4</v>
      </c>
      <c r="D10" s="11"/>
      <c r="E10" s="11"/>
      <c r="F10" s="4">
        <v>16</v>
      </c>
      <c r="G10" s="21"/>
      <c r="H10" s="21"/>
      <c r="I10" s="11"/>
      <c r="J10" t="s">
        <v>57</v>
      </c>
      <c r="P10">
        <v>0</v>
      </c>
      <c r="Q10">
        <v>1</v>
      </c>
    </row>
    <row r="11" spans="1:18" ht="12.75" customHeight="1" x14ac:dyDescent="0.25">
      <c r="A11" s="10">
        <v>13574</v>
      </c>
      <c r="B11" t="s">
        <v>17</v>
      </c>
      <c r="C11" t="s">
        <v>4</v>
      </c>
      <c r="D11" s="11"/>
      <c r="E11" s="11"/>
      <c r="F11" s="4">
        <v>6</v>
      </c>
      <c r="G11" s="21"/>
      <c r="H11" s="21"/>
      <c r="I11" s="11"/>
      <c r="J11" t="s">
        <v>56</v>
      </c>
      <c r="P11">
        <v>0</v>
      </c>
      <c r="Q11">
        <v>1</v>
      </c>
    </row>
    <row r="12" spans="1:18" x14ac:dyDescent="0.25">
      <c r="A12" s="10">
        <v>13480</v>
      </c>
      <c r="B12" t="s">
        <v>17</v>
      </c>
      <c r="C12" t="s">
        <v>5</v>
      </c>
      <c r="D12" s="11"/>
      <c r="E12" s="11"/>
      <c r="F12" s="4">
        <v>2</v>
      </c>
      <c r="G12" s="21"/>
      <c r="H12" s="21"/>
      <c r="I12" s="11"/>
      <c r="J12" t="s">
        <v>57</v>
      </c>
      <c r="P12">
        <v>0</v>
      </c>
      <c r="Q12">
        <v>1</v>
      </c>
    </row>
    <row r="13" spans="1:18" x14ac:dyDescent="0.25">
      <c r="A13" s="10">
        <v>13211</v>
      </c>
      <c r="B13" t="s">
        <v>17</v>
      </c>
      <c r="C13" t="s">
        <v>5</v>
      </c>
      <c r="D13" s="11"/>
      <c r="E13" s="11"/>
      <c r="F13" s="4">
        <v>6</v>
      </c>
      <c r="G13" s="21"/>
      <c r="H13" s="21"/>
      <c r="I13" s="11"/>
      <c r="J13" t="s">
        <v>58</v>
      </c>
      <c r="P13">
        <v>0</v>
      </c>
      <c r="Q13">
        <v>1</v>
      </c>
    </row>
    <row r="14" spans="1:18" x14ac:dyDescent="0.25">
      <c r="A14" s="10">
        <v>13190</v>
      </c>
      <c r="B14" t="s">
        <v>16</v>
      </c>
      <c r="C14" t="s">
        <v>5</v>
      </c>
      <c r="D14" s="11"/>
      <c r="E14" s="11"/>
      <c r="F14" s="4">
        <v>20</v>
      </c>
      <c r="G14" s="21"/>
      <c r="H14" s="21"/>
      <c r="I14" s="11"/>
      <c r="J14" t="s">
        <v>59</v>
      </c>
      <c r="P14">
        <v>0</v>
      </c>
      <c r="Q14">
        <v>1</v>
      </c>
    </row>
    <row r="15" spans="1:18" x14ac:dyDescent="0.25">
      <c r="A15" s="10">
        <v>13514</v>
      </c>
      <c r="B15" t="s">
        <v>15</v>
      </c>
      <c r="C15" t="s">
        <v>6</v>
      </c>
      <c r="D15" s="11"/>
      <c r="E15" s="11"/>
      <c r="F15" s="4">
        <v>10</v>
      </c>
      <c r="G15" s="21"/>
      <c r="H15" s="21"/>
      <c r="I15" s="11"/>
      <c r="J15" t="s">
        <v>60</v>
      </c>
      <c r="P15">
        <v>0</v>
      </c>
      <c r="Q15">
        <v>1</v>
      </c>
    </row>
    <row r="16" spans="1:18" x14ac:dyDescent="0.25">
      <c r="A16" s="10">
        <v>12042</v>
      </c>
      <c r="B16" t="s">
        <v>15</v>
      </c>
      <c r="C16" t="s">
        <v>6</v>
      </c>
      <c r="D16" s="11"/>
      <c r="E16" s="11"/>
      <c r="F16" s="4">
        <v>8</v>
      </c>
      <c r="G16" s="21"/>
      <c r="H16" s="21"/>
      <c r="I16" s="11"/>
      <c r="J16" t="s">
        <v>58</v>
      </c>
      <c r="K16" s="27" t="s">
        <v>58</v>
      </c>
      <c r="P16">
        <v>0</v>
      </c>
      <c r="Q16">
        <v>1</v>
      </c>
    </row>
    <row r="17" spans="1:11" x14ac:dyDescent="0.25">
      <c r="A17" s="10">
        <v>13572</v>
      </c>
      <c r="B17" t="s">
        <v>17</v>
      </c>
      <c r="C17" t="s">
        <v>6</v>
      </c>
      <c r="D17" s="11"/>
      <c r="E17" s="11"/>
      <c r="F17" s="4">
        <v>4</v>
      </c>
      <c r="G17" s="21"/>
      <c r="H17" s="21"/>
      <c r="I17" s="11"/>
      <c r="J17" t="s">
        <v>60</v>
      </c>
      <c r="K17" t="s">
        <v>60</v>
      </c>
    </row>
    <row r="18" spans="1:11" x14ac:dyDescent="0.25">
      <c r="A18" s="10">
        <v>13485</v>
      </c>
      <c r="B18" t="s">
        <v>16</v>
      </c>
      <c r="C18" t="s">
        <v>6</v>
      </c>
      <c r="D18" s="11"/>
      <c r="E18" s="11"/>
      <c r="F18" s="4">
        <v>8</v>
      </c>
      <c r="G18" s="21"/>
      <c r="H18" s="21"/>
      <c r="I18" s="11"/>
      <c r="J18" t="s">
        <v>61</v>
      </c>
      <c r="K18" t="s">
        <v>61</v>
      </c>
    </row>
    <row r="19" spans="1:11" x14ac:dyDescent="0.25">
      <c r="A19" s="10">
        <v>13101</v>
      </c>
      <c r="B19" t="s">
        <v>16</v>
      </c>
      <c r="C19" t="s">
        <v>7</v>
      </c>
      <c r="D19" s="11"/>
      <c r="E19" s="11"/>
      <c r="F19" s="4">
        <v>2</v>
      </c>
      <c r="G19" s="21"/>
      <c r="H19" s="21"/>
      <c r="I19" s="11"/>
      <c r="J19" t="s">
        <v>62</v>
      </c>
      <c r="K19" t="s">
        <v>62</v>
      </c>
    </row>
    <row r="20" spans="1:11" x14ac:dyDescent="0.25">
      <c r="E20" s="3" t="s">
        <v>19</v>
      </c>
      <c r="F20" s="6">
        <f>SUM(F4:F19)</f>
        <v>143</v>
      </c>
      <c r="H20" s="3" t="s">
        <v>37</v>
      </c>
      <c r="I20" s="22">
        <f>SUM(I4:I19)</f>
        <v>0</v>
      </c>
    </row>
    <row r="21" spans="1:11" x14ac:dyDescent="0.25">
      <c r="E21" s="3" t="s">
        <v>20</v>
      </c>
      <c r="F21" s="6">
        <f>SUM(F20/8)</f>
        <v>17.875</v>
      </c>
      <c r="H21" s="3" t="s">
        <v>38</v>
      </c>
      <c r="I21" s="6">
        <f>SUM(I20/8)</f>
        <v>0</v>
      </c>
    </row>
    <row r="22" spans="1:11" x14ac:dyDescent="0.25">
      <c r="B22" s="3" t="s">
        <v>42</v>
      </c>
      <c r="C22" s="3" t="s">
        <v>44</v>
      </c>
      <c r="I22" s="22"/>
    </row>
    <row r="23" spans="1:11" x14ac:dyDescent="0.25">
      <c r="B23" s="23" t="s">
        <v>43</v>
      </c>
      <c r="C23" s="25">
        <v>40959</v>
      </c>
      <c r="E23" s="3" t="s">
        <v>63</v>
      </c>
      <c r="F23" s="1"/>
      <c r="I23" s="22"/>
    </row>
    <row r="24" spans="1:11" x14ac:dyDescent="0.25">
      <c r="B24" s="3" t="s">
        <v>18</v>
      </c>
      <c r="C24" s="11"/>
      <c r="E24" s="4" t="s">
        <v>48</v>
      </c>
      <c r="F24" s="8">
        <v>0.15</v>
      </c>
      <c r="I24" s="22"/>
    </row>
    <row r="25" spans="1:11" x14ac:dyDescent="0.25">
      <c r="A25" t="s">
        <v>41</v>
      </c>
      <c r="B25" s="3" t="s">
        <v>39</v>
      </c>
      <c r="C25" s="11"/>
      <c r="E25" t="s">
        <v>21</v>
      </c>
      <c r="F25" s="2">
        <f>SUM(F20*F24)+F20</f>
        <v>164.45</v>
      </c>
      <c r="I25" s="2"/>
    </row>
    <row r="26" spans="1:11" x14ac:dyDescent="0.25">
      <c r="E26" t="s">
        <v>22</v>
      </c>
      <c r="F26" s="2">
        <f>SUM(F25/8)</f>
        <v>20.556249999999999</v>
      </c>
      <c r="I26" s="2"/>
    </row>
    <row r="27" spans="1:11" x14ac:dyDescent="0.25">
      <c r="E27" t="s">
        <v>9</v>
      </c>
      <c r="F27">
        <f>SUM(C36)</f>
        <v>112</v>
      </c>
      <c r="G27" s="3"/>
      <c r="I27" s="22"/>
    </row>
    <row r="28" spans="1:11" x14ac:dyDescent="0.25">
      <c r="E28" s="3" t="s">
        <v>10</v>
      </c>
      <c r="F28" s="5">
        <f>SUM(F25/F27)</f>
        <v>1.4683035714285713</v>
      </c>
      <c r="I28" s="22"/>
    </row>
    <row r="29" spans="1:11" x14ac:dyDescent="0.25">
      <c r="E29" s="3" t="s">
        <v>11</v>
      </c>
      <c r="F29" s="6">
        <f>SUM(F28*5)</f>
        <v>7.3415178571428559</v>
      </c>
      <c r="I29" s="22"/>
    </row>
    <row r="31" spans="1:11" x14ac:dyDescent="0.25">
      <c r="E31" s="19" t="s">
        <v>31</v>
      </c>
      <c r="F31" s="19"/>
      <c r="G31" s="19"/>
      <c r="H31" s="19"/>
      <c r="I31" s="19"/>
      <c r="J31" s="18"/>
      <c r="K31" s="18"/>
    </row>
    <row r="32" spans="1:11" x14ac:dyDescent="0.25">
      <c r="B32" s="3" t="s">
        <v>14</v>
      </c>
      <c r="C32" s="3" t="s">
        <v>30</v>
      </c>
      <c r="D32" s="3" t="s">
        <v>23</v>
      </c>
      <c r="E32" s="3" t="s">
        <v>25</v>
      </c>
      <c r="F32" s="3" t="s">
        <v>26</v>
      </c>
      <c r="G32" s="3" t="s">
        <v>27</v>
      </c>
      <c r="H32" s="3" t="s">
        <v>28</v>
      </c>
      <c r="I32" s="3" t="s">
        <v>29</v>
      </c>
      <c r="J32" s="3" t="s">
        <v>32</v>
      </c>
      <c r="K32" s="3" t="s">
        <v>33</v>
      </c>
    </row>
    <row r="33" spans="2:12" x14ac:dyDescent="0.25">
      <c r="B33" t="s">
        <v>15</v>
      </c>
      <c r="C33" s="4">
        <f>SUM(E33:I33)</f>
        <v>42</v>
      </c>
      <c r="D33" s="9">
        <v>40963</v>
      </c>
      <c r="E33" s="7">
        <v>9</v>
      </c>
      <c r="F33" s="7">
        <v>8</v>
      </c>
      <c r="G33" s="7">
        <v>8</v>
      </c>
      <c r="H33" s="7">
        <v>8</v>
      </c>
      <c r="I33" s="7">
        <v>9</v>
      </c>
      <c r="J33" s="14">
        <v>0.35416666666666669</v>
      </c>
      <c r="K33" s="15">
        <v>0.72916666666666663</v>
      </c>
      <c r="L33" s="18"/>
    </row>
    <row r="34" spans="2:12" x14ac:dyDescent="0.25">
      <c r="B34" t="s">
        <v>16</v>
      </c>
      <c r="C34" s="4">
        <f>SUM(E34:I34)</f>
        <v>40</v>
      </c>
      <c r="D34" s="9">
        <v>40966</v>
      </c>
      <c r="E34" s="7">
        <v>8</v>
      </c>
      <c r="F34" s="7">
        <v>8</v>
      </c>
      <c r="G34" s="7">
        <v>8</v>
      </c>
      <c r="H34" s="7">
        <v>8</v>
      </c>
      <c r="I34" s="7">
        <v>8</v>
      </c>
      <c r="J34" s="14">
        <v>0.35416666666666669</v>
      </c>
      <c r="K34" s="15">
        <v>0.6875</v>
      </c>
    </row>
    <row r="35" spans="2:12" x14ac:dyDescent="0.25">
      <c r="B35" t="s">
        <v>17</v>
      </c>
      <c r="C35" s="4">
        <f>SUM(E35:I35)</f>
        <v>30</v>
      </c>
      <c r="D35" s="9">
        <v>40959</v>
      </c>
      <c r="E35" s="7">
        <v>10</v>
      </c>
      <c r="F35" s="7">
        <v>10</v>
      </c>
      <c r="G35" s="7">
        <v>10</v>
      </c>
      <c r="H35" s="7">
        <v>0</v>
      </c>
      <c r="I35" s="7">
        <v>0</v>
      </c>
      <c r="J35" s="14">
        <v>0.33333333333333331</v>
      </c>
      <c r="K35" s="15">
        <v>0.75</v>
      </c>
    </row>
    <row r="36" spans="2:12" x14ac:dyDescent="0.25">
      <c r="B36" s="3" t="s">
        <v>24</v>
      </c>
      <c r="C36" s="3">
        <f>SUM(C33:C35)</f>
        <v>112</v>
      </c>
      <c r="D36" s="3"/>
      <c r="E36" s="3">
        <f>SUM(E33:E35)</f>
        <v>27</v>
      </c>
      <c r="F36" s="3">
        <f t="shared" ref="F36:I36" si="0">SUM(F33:F35)</f>
        <v>26</v>
      </c>
      <c r="G36" s="3">
        <f t="shared" si="0"/>
        <v>26</v>
      </c>
      <c r="H36" s="3">
        <f t="shared" si="0"/>
        <v>16</v>
      </c>
      <c r="I36" s="3">
        <f t="shared" si="0"/>
        <v>17</v>
      </c>
    </row>
    <row r="39" spans="2:12" ht="23.25" x14ac:dyDescent="0.35">
      <c r="B39" s="17"/>
    </row>
  </sheetData>
  <mergeCells count="2">
    <mergeCell ref="D2:F2"/>
    <mergeCell ref="G2:I2"/>
  </mergeCells>
  <pageMargins left="0.31496062992125984" right="0.27559055118110237" top="0.35433070866141736" bottom="0.39370078740157483" header="0.19685039370078741" footer="0.19685039370078741"/>
  <pageSetup paperSize="9" scale="47" orientation="landscape" horizontalDpi="4294967293" r:id="rId1"/>
  <headerFooter>
    <oddHeader>&amp;C&amp;"-,Bold"&amp;18&amp;A</oddHeader>
    <oddFooter>&amp;LAndrew Thompson&amp;CPage &amp;P&amp;R&amp;D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Sheet1.datecalc">
                <anchor moveWithCells="1" sizeWithCells="1">
                  <from>
                    <xdr:col>2</xdr:col>
                    <xdr:colOff>457200</xdr:colOff>
                    <xdr:row>0</xdr:row>
                    <xdr:rowOff>19050</xdr:rowOff>
                  </from>
                  <to>
                    <xdr:col>2</xdr:col>
                    <xdr:colOff>1095375</xdr:colOff>
                    <xdr:row>1</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6"/>
  <sheetViews>
    <sheetView workbookViewId="0">
      <selection activeCell="D6" sqref="D6:E6"/>
    </sheetView>
  </sheetViews>
  <sheetFormatPr defaultRowHeight="15" x14ac:dyDescent="0.25"/>
  <cols>
    <col min="1" max="1" width="17.28515625" customWidth="1"/>
    <col min="2" max="2" width="21.85546875" customWidth="1"/>
    <col min="4" max="5" width="10.7109375" bestFit="1" customWidth="1"/>
  </cols>
  <sheetData>
    <row r="1" spans="1:5" x14ac:dyDescent="0.25">
      <c r="A1" s="26">
        <v>40963</v>
      </c>
      <c r="B1" s="26">
        <v>40963</v>
      </c>
      <c r="D1" s="26">
        <v>40963</v>
      </c>
      <c r="E1" s="26">
        <v>40963</v>
      </c>
    </row>
    <row r="2" spans="1:5" x14ac:dyDescent="0.25">
      <c r="A2" s="26">
        <v>40966</v>
      </c>
      <c r="B2" s="26">
        <v>40966</v>
      </c>
      <c r="D2" s="26">
        <v>40966</v>
      </c>
      <c r="E2" s="26">
        <v>40966</v>
      </c>
    </row>
    <row r="3" spans="1:5" x14ac:dyDescent="0.25">
      <c r="A3" s="26">
        <v>40966</v>
      </c>
      <c r="B3" s="26">
        <v>40966</v>
      </c>
      <c r="D3" s="26">
        <v>40966</v>
      </c>
      <c r="E3" s="26">
        <v>40966</v>
      </c>
    </row>
    <row r="4" spans="1:5" x14ac:dyDescent="0.25">
      <c r="A4" s="26">
        <v>40959</v>
      </c>
      <c r="B4" s="26">
        <v>40959</v>
      </c>
      <c r="D4" s="26">
        <v>40959</v>
      </c>
      <c r="E4" s="26">
        <v>40959</v>
      </c>
    </row>
    <row r="5" spans="1:5" x14ac:dyDescent="0.25">
      <c r="A5" s="26">
        <v>40967</v>
      </c>
      <c r="B5" s="26">
        <v>40969</v>
      </c>
      <c r="D5" s="26">
        <v>40967</v>
      </c>
      <c r="E5" s="26">
        <v>40969</v>
      </c>
    </row>
    <row r="6" spans="1:5" x14ac:dyDescent="0.25">
      <c r="A6" s="26">
        <v>40969</v>
      </c>
      <c r="B6" s="26">
        <v>40970</v>
      </c>
      <c r="D6" s="26">
        <v>40969</v>
      </c>
      <c r="E6" s="26">
        <v>40969</v>
      </c>
    </row>
    <row r="7" spans="1:5" x14ac:dyDescent="0.25">
      <c r="A7" s="26">
        <v>40966</v>
      </c>
      <c r="B7" s="26">
        <v>40968</v>
      </c>
      <c r="D7" s="26">
        <v>40966</v>
      </c>
      <c r="E7" s="26">
        <v>40968</v>
      </c>
    </row>
    <row r="8" spans="1:5" x14ac:dyDescent="0.25">
      <c r="A8" s="26">
        <v>40959</v>
      </c>
      <c r="B8" s="26">
        <v>40960</v>
      </c>
      <c r="D8" s="26">
        <v>40959</v>
      </c>
      <c r="E8" s="26">
        <v>40959</v>
      </c>
    </row>
    <row r="9" spans="1:5" x14ac:dyDescent="0.25">
      <c r="A9" s="26">
        <v>40960</v>
      </c>
      <c r="B9" s="26">
        <v>40961</v>
      </c>
      <c r="D9" s="26">
        <v>40960</v>
      </c>
      <c r="E9" s="26">
        <v>40960</v>
      </c>
    </row>
    <row r="10" spans="1:5" x14ac:dyDescent="0.25">
      <c r="A10" s="26">
        <v>40961</v>
      </c>
      <c r="B10" s="26">
        <v>40967</v>
      </c>
      <c r="D10" s="26">
        <v>40960</v>
      </c>
      <c r="E10" s="26">
        <v>40961</v>
      </c>
    </row>
    <row r="11" spans="1:5" x14ac:dyDescent="0.25">
      <c r="A11" s="26">
        <v>40968</v>
      </c>
      <c r="B11" s="26">
        <v>40973</v>
      </c>
      <c r="D11" s="26">
        <v>40968</v>
      </c>
      <c r="E11" s="26">
        <v>40973</v>
      </c>
    </row>
    <row r="12" spans="1:5" x14ac:dyDescent="0.25">
      <c r="A12" s="26">
        <v>40970</v>
      </c>
      <c r="B12" s="26">
        <v>40973</v>
      </c>
      <c r="D12" s="26">
        <v>40970</v>
      </c>
      <c r="E12" s="26">
        <v>40973</v>
      </c>
    </row>
    <row r="13" spans="1:5" x14ac:dyDescent="0.25">
      <c r="A13" s="26">
        <v>40973</v>
      </c>
      <c r="B13" s="26">
        <v>40974</v>
      </c>
      <c r="D13" s="26">
        <v>40973</v>
      </c>
      <c r="E13" s="26">
        <v>40974</v>
      </c>
    </row>
    <row r="14" spans="1:5" x14ac:dyDescent="0.25">
      <c r="A14" s="26">
        <v>40967</v>
      </c>
      <c r="B14" s="26">
        <v>40968</v>
      </c>
      <c r="D14" s="26">
        <v>40961</v>
      </c>
      <c r="E14" s="26">
        <v>40961</v>
      </c>
    </row>
    <row r="15" spans="1:5" x14ac:dyDescent="0.25">
      <c r="A15" s="26">
        <v>40973</v>
      </c>
      <c r="B15" s="26">
        <v>40974</v>
      </c>
      <c r="D15" s="26">
        <v>40973</v>
      </c>
      <c r="E15" s="26">
        <v>40974</v>
      </c>
    </row>
    <row r="16" spans="1:5" x14ac:dyDescent="0.25">
      <c r="A16" s="26">
        <v>40974</v>
      </c>
      <c r="B16" s="26">
        <v>40974</v>
      </c>
      <c r="D16" s="26">
        <v>40974</v>
      </c>
      <c r="E16" s="26">
        <v>40974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Scheduling-Burn down</vt:lpstr>
      <vt:lpstr>graph</vt:lpstr>
      <vt:lpstr>Product A - v8.5.1</vt:lpstr>
      <vt:lpstr>Sheet1</vt:lpstr>
      <vt:lpstr>'Product A - v8.5.1'!Print_Area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Thompson</dc:creator>
  <cp:lastModifiedBy>Andrew Thompson</cp:lastModifiedBy>
  <cp:lastPrinted>2012-03-06T20:42:50Z</cp:lastPrinted>
  <dcterms:created xsi:type="dcterms:W3CDTF">2012-02-19T20:14:49Z</dcterms:created>
  <dcterms:modified xsi:type="dcterms:W3CDTF">2012-03-21T21:25:31Z</dcterms:modified>
</cp:coreProperties>
</file>